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8"/>
  <workbookPr/>
  <mc:AlternateContent xmlns:mc="http://schemas.openxmlformats.org/markup-compatibility/2006">
    <mc:Choice Requires="x15">
      <x15ac:absPath xmlns:x15ac="http://schemas.microsoft.com/office/spreadsheetml/2010/11/ac" url="/Users/amine-lazrak/Downloads/Accreditation forms/"/>
    </mc:Choice>
  </mc:AlternateContent>
  <xr:revisionPtr revIDLastSave="0" documentId="13_ncr:1_{EEF6B75A-AF4B-F647-8455-E25D462805C0}" xr6:coauthVersionLast="47" xr6:coauthVersionMax="47" xr10:uidLastSave="{00000000-0000-0000-0000-000000000000}"/>
  <bookViews>
    <workbookView xWindow="-11360" yWindow="-28340" windowWidth="51200" windowHeight="28340" xr2:uid="{00000000-000D-0000-FFFF-FFFF00000000}"/>
  </bookViews>
  <sheets>
    <sheet name="Result_data" sheetId="1" r:id="rId1"/>
    <sheet name="DSE_chart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E7" i="1" l="1"/>
  <c r="E8" i="1"/>
  <c r="E12" i="1"/>
  <c r="F12" i="1"/>
  <c r="K12" i="1" s="1"/>
  <c r="E13" i="1"/>
  <c r="F13" i="1" s="1"/>
  <c r="K13" i="1" s="1"/>
  <c r="E14" i="1"/>
  <c r="F14" i="1" s="1"/>
  <c r="K14" i="1" s="1"/>
  <c r="E15" i="1"/>
  <c r="E16" i="1"/>
  <c r="E17" i="1"/>
  <c r="F16" i="1" l="1"/>
  <c r="K16" i="1" s="1"/>
  <c r="F17" i="1"/>
  <c r="K17" i="1" s="1"/>
  <c r="F15" i="1"/>
  <c r="K15" i="1" s="1"/>
</calcChain>
</file>

<file path=xl/sharedStrings.xml><?xml version="1.0" encoding="utf-8"?>
<sst xmlns="http://schemas.openxmlformats.org/spreadsheetml/2006/main" count="33" uniqueCount="28">
  <si>
    <t xml:space="preserve">DSE Test Suite Results </t>
  </si>
  <si>
    <t xml:space="preserve">Software Name: </t>
  </si>
  <si>
    <t>Pub 002-2020 (06-09-2020)</t>
  </si>
  <si>
    <t>User input data fields indicated by pale yellow</t>
  </si>
  <si>
    <t>Test result fields indicated by pale green</t>
  </si>
  <si>
    <t>Results:</t>
  </si>
  <si>
    <t>Base Cases</t>
  </si>
  <si>
    <t>Heat/cool</t>
  </si>
  <si>
    <t>Fan</t>
  </si>
  <si>
    <t>Total</t>
  </si>
  <si>
    <t>% change</t>
  </si>
  <si>
    <t>HVAC-3a</t>
  </si>
  <si>
    <t>---</t>
  </si>
  <si>
    <t>base for cases 3b - 3d</t>
  </si>
  <si>
    <t>HVAC-3e</t>
  </si>
  <si>
    <t>base for cases 3f - 3h</t>
  </si>
  <si>
    <t>Criteria:</t>
  </si>
  <si>
    <t>Test Cases</t>
  </si>
  <si>
    <t>max</t>
  </si>
  <si>
    <t>avg</t>
  </si>
  <si>
    <t>min</t>
  </si>
  <si>
    <t>Pass/Fail</t>
  </si>
  <si>
    <t>HVAC-3b</t>
  </si>
  <si>
    <t>HVAC-3c</t>
  </si>
  <si>
    <t>HVAC-3d</t>
  </si>
  <si>
    <t>HVAC-3f</t>
  </si>
  <si>
    <t>HVAC-3g</t>
  </si>
  <si>
    <t>HVAC-3h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</si>
</sst>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right"/>
    </xf>
    <xf numFmtId="0" fontId="0" fillId="0" borderId="0" xfId="0" quotePrefix="1" applyAlignment="1">
      <alignment horizontal="right"/>
    </xf>
    <xf numFmtId="164" fontId="0" fillId="0" borderId="0" xfId="0" applyNumberFormat="1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" fontId="0" fillId="0" borderId="0" xfId="0" applyNumberFormat="1"/>
    <xf numFmtId="0" fontId="0" fillId="2" borderId="0" xfId="0" applyFill="1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3" xfId="0" applyFill="1" applyBorder="1" applyAlignment="1">
      <alignment horizontal="centerContinuous"/>
    </xf>
    <xf numFmtId="0" fontId="0" fillId="3" borderId="4" xfId="0" applyFill="1" applyBorder="1" applyAlignment="1">
      <alignment horizontal="centerContinuous"/>
    </xf>
    <xf numFmtId="165" fontId="0" fillId="3" borderId="4" xfId="0" applyNumberFormat="1" applyFill="1" applyBorder="1" applyAlignment="1">
      <alignment horizontal="centerContinuous"/>
    </xf>
    <xf numFmtId="0" fontId="0" fillId="3" borderId="5" xfId="0" applyFill="1" applyBorder="1" applyAlignment="1">
      <alignment horizontal="centerContinuous"/>
    </xf>
    <xf numFmtId="0" fontId="0" fillId="4" borderId="3" xfId="0" applyFill="1" applyBorder="1" applyAlignment="1">
      <alignment horizontal="centerContinuous"/>
    </xf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1" fillId="0" borderId="0" xfId="0" applyFont="1" applyAlignment="1">
      <alignment horizontal="right"/>
    </xf>
    <xf numFmtId="0" fontId="0" fillId="5" borderId="6" xfId="0" applyFill="1" applyBorder="1" applyProtection="1">
      <protection locked="0"/>
    </xf>
    <xf numFmtId="0" fontId="0" fillId="5" borderId="7" xfId="0" applyFill="1" applyBorder="1" applyProtection="1">
      <protection locked="0"/>
    </xf>
    <xf numFmtId="0" fontId="0" fillId="5" borderId="8" xfId="0" applyFill="1" applyBorder="1" applyProtection="1">
      <protection locked="0"/>
    </xf>
    <xf numFmtId="0" fontId="0" fillId="5" borderId="9" xfId="0" applyFill="1" applyBorder="1" applyProtection="1">
      <protection locked="0"/>
    </xf>
    <xf numFmtId="0" fontId="0" fillId="5" borderId="10" xfId="0" applyFill="1" applyBorder="1" applyProtection="1">
      <protection locked="0"/>
    </xf>
    <xf numFmtId="0" fontId="0" fillId="5" borderId="11" xfId="0" applyFill="1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2" fontId="2" fillId="0" borderId="0" xfId="0" applyNumberFormat="1" applyFont="1"/>
    <xf numFmtId="0" fontId="2" fillId="0" borderId="0" xfId="0" quotePrefix="1" applyFont="1" applyAlignment="1">
      <alignment horizontal="right"/>
    </xf>
    <xf numFmtId="0" fontId="2" fillId="0" borderId="0" xfId="0" applyFont="1" applyAlignment="1">
      <alignment horizontal="center"/>
    </xf>
    <xf numFmtId="0" fontId="0" fillId="5" borderId="3" xfId="0" applyFill="1" applyBorder="1" applyAlignment="1" applyProtection="1">
      <protection locked="0"/>
    </xf>
    <xf numFmtId="0" fontId="0" fillId="5" borderId="4" xfId="0" applyFill="1" applyBorder="1" applyAlignment="1" applyProtection="1">
      <protection locked="0"/>
    </xf>
    <xf numFmtId="0" fontId="0" fillId="5" borderId="5" xfId="0" applyFill="1" applyBorder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19644839067703"/>
          <c:y val="4.5676998368678633E-2"/>
          <c:w val="0.78801331853496115"/>
          <c:h val="0.78955954323001631"/>
        </c:manualLayout>
      </c:layout>
      <c:lineChart>
        <c:grouping val="standard"/>
        <c:varyColors val="0"/>
        <c:ser>
          <c:idx val="0"/>
          <c:order val="0"/>
          <c:tx>
            <c:v>Min  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Result_data!$H$12:$H$17</c:f>
              <c:numCache>
                <c:formatCode>0.0%</c:formatCode>
                <c:ptCount val="6"/>
                <c:pt idx="0">
                  <c:v>0.314</c:v>
                </c:pt>
                <c:pt idx="1">
                  <c:v>0.125</c:v>
                </c:pt>
                <c:pt idx="2">
                  <c:v>0.25</c:v>
                </c:pt>
                <c:pt idx="3">
                  <c:v>0.36199999999999999</c:v>
                </c:pt>
                <c:pt idx="4">
                  <c:v>0.16500000000000001</c:v>
                </c:pt>
                <c:pt idx="5">
                  <c:v>0.311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30-4B32-ACA0-732F8FADE0C2}"/>
            </c:ext>
          </c:extLst>
        </c:ser>
        <c:ser>
          <c:idx val="1"/>
          <c:order val="1"/>
          <c:tx>
            <c:v>Max</c:v>
          </c:tx>
          <c:spPr>
            <a:ln w="28575">
              <a:noFill/>
            </a:ln>
          </c:spPr>
          <c:marker>
            <c:symbol val="dash"/>
            <c:size val="14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Result_data!$J$12:$J$17</c:f>
              <c:numCache>
                <c:formatCode>0.0%</c:formatCode>
                <c:ptCount val="6"/>
                <c:pt idx="0">
                  <c:v>2.8000000000000001E-2</c:v>
                </c:pt>
                <c:pt idx="1">
                  <c:v>1.9E-2</c:v>
                </c:pt>
                <c:pt idx="2">
                  <c:v>4.3999999999999997E-2</c:v>
                </c:pt>
                <c:pt idx="3">
                  <c:v>0.17299999999999999</c:v>
                </c:pt>
                <c:pt idx="4">
                  <c:v>5.2999999999999999E-2</c:v>
                </c:pt>
                <c:pt idx="5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30-4B32-ACA0-732F8FADE0C2}"/>
            </c:ext>
          </c:extLst>
        </c:ser>
        <c:ser>
          <c:idx val="2"/>
          <c:order val="2"/>
          <c:tx>
            <c:v/>
          </c:tx>
          <c:spPr>
            <a:ln w="28575">
              <a:noFill/>
            </a:ln>
          </c:spPr>
          <c:marker>
            <c:symbol val="none"/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Result_data!$I$12:$I$17</c:f>
              <c:numCache>
                <c:formatCode>0.0%</c:formatCode>
                <c:ptCount val="6"/>
                <c:pt idx="0">
                  <c:v>0.17100000000000001</c:v>
                </c:pt>
                <c:pt idx="1">
                  <c:v>7.1999999999999995E-2</c:v>
                </c:pt>
                <c:pt idx="2">
                  <c:v>0.14699999999999999</c:v>
                </c:pt>
                <c:pt idx="3">
                  <c:v>0.26749999999999996</c:v>
                </c:pt>
                <c:pt idx="4">
                  <c:v>0.109</c:v>
                </c:pt>
                <c:pt idx="5">
                  <c:v>0.23449999999999999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30-4B32-ACA0-732F8FADE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25400">
              <a:solidFill>
                <a:srgbClr val="339966"/>
              </a:solidFill>
              <a:prstDash val="solid"/>
            </a:ln>
          </c:spPr>
        </c:hiLowLines>
        <c:marker val="1"/>
        <c:smooth val="0"/>
        <c:axId val="166890496"/>
        <c:axId val="166896768"/>
      </c:lineChart>
      <c:lineChart>
        <c:grouping val="standard"/>
        <c:varyColors val="0"/>
        <c:ser>
          <c:idx val="3"/>
          <c:order val="3"/>
          <c:tx>
            <c:strRef>
              <c:f>Result_data!$G$1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Result_data!$B$12:$B$17</c:f>
              <c:strCache>
                <c:ptCount val="6"/>
                <c:pt idx="0">
                  <c:v>HVAC-3b</c:v>
                </c:pt>
                <c:pt idx="1">
                  <c:v>HVAC-3c</c:v>
                </c:pt>
                <c:pt idx="2">
                  <c:v>HVAC-3d</c:v>
                </c:pt>
                <c:pt idx="3">
                  <c:v>HVAC-3f</c:v>
                </c:pt>
                <c:pt idx="4">
                  <c:v>HVAC-3g</c:v>
                </c:pt>
                <c:pt idx="5">
                  <c:v>HVAC-3h</c:v>
                </c:pt>
              </c:strCache>
            </c:strRef>
          </c:cat>
          <c:val>
            <c:numRef>
              <c:f>Result_data!$F$12:$F$17</c:f>
              <c:numCache>
                <c:formatCode>0.0%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30-4B32-ACA0-732F8FADE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898688"/>
        <c:axId val="166904576"/>
      </c:lineChart>
      <c:catAx>
        <c:axId val="166890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967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6689676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% Change from Base Energy Use</a:t>
                </a:r>
              </a:p>
            </c:rich>
          </c:tx>
          <c:layout>
            <c:manualLayout>
              <c:xMode val="edge"/>
              <c:yMode val="edge"/>
              <c:x val="1.2208657047724751E-2"/>
              <c:y val="0.1647634584013050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cross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6890496"/>
        <c:crosses val="autoZero"/>
        <c:crossBetween val="between"/>
        <c:majorUnit val="0.1"/>
        <c:minorUnit val="0.02"/>
      </c:valAx>
      <c:catAx>
        <c:axId val="166898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6904576"/>
        <c:crosses val="autoZero"/>
        <c:auto val="1"/>
        <c:lblAlgn val="ctr"/>
        <c:lblOffset val="100"/>
        <c:noMultiLvlLbl val="0"/>
      </c:catAx>
      <c:valAx>
        <c:axId val="166904576"/>
        <c:scaling>
          <c:orientation val="minMax"/>
          <c:max val="0.4"/>
        </c:scaling>
        <c:delete val="0"/>
        <c:axPos val="r"/>
        <c:numFmt formatCode="0.0%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66898688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7180910099889014"/>
          <c:y val="0.94127243066884181"/>
          <c:w val="0.25527192008879024"/>
          <c:h val="5.87275693311582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766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0.667</cdr:x>
      <cdr:y>0.95275</cdr:y>
    </cdr:from>
    <cdr:to>
      <cdr:x>0.676</cdr:x>
      <cdr:y>0.98875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24211" y="5562941"/>
          <a:ext cx="77238" cy="210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</cdr:sp>
  </cdr:relSizeAnchor>
  <cdr:relSizeAnchor xmlns:cdr="http://schemas.openxmlformats.org/drawingml/2006/chartDrawing">
    <cdr:from>
      <cdr:x>0.615</cdr:x>
      <cdr:y>0.06875</cdr:y>
    </cdr:from>
    <cdr:to>
      <cdr:x>0.827</cdr:x>
      <cdr:y>0.11925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77945" y="401419"/>
          <a:ext cx="1819390" cy="294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Attic Cooling Tests</a:t>
          </a:r>
          <a:endParaRPr lang="en-US"/>
        </a:p>
      </cdr:txBody>
    </cdr:sp>
  </cdr:relSizeAnchor>
  <cdr:relSizeAnchor xmlns:cdr="http://schemas.openxmlformats.org/drawingml/2006/chartDrawing">
    <cdr:from>
      <cdr:x>0.18475</cdr:x>
      <cdr:y>0.071</cdr:y>
    </cdr:from>
    <cdr:to>
      <cdr:x>0.4555</cdr:x>
      <cdr:y>0.12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5529" y="414557"/>
          <a:ext cx="2323583" cy="2861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2004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Basement Heating Tests</a:t>
          </a:r>
          <a:endParaRPr lang="en-US"/>
        </a:p>
      </cdr:txBody>
    </cdr:sp>
  </cdr:relSizeAnchor>
  <cdr:relSizeAnchor xmlns:cdr="http://schemas.openxmlformats.org/drawingml/2006/chartDrawing">
    <cdr:from>
      <cdr:x>0.518</cdr:x>
      <cdr:y>0.03625</cdr:y>
    </cdr:from>
    <cdr:to>
      <cdr:x>0.518</cdr:x>
      <cdr:y>0.83375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445489" y="211657"/>
          <a:ext cx="0" cy="4656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2857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prstDash val="dash"/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zoomScale="226" zoomScaleNormal="226" workbookViewId="0">
      <selection activeCell="K7" sqref="K7"/>
    </sheetView>
  </sheetViews>
  <sheetFormatPr defaultColWidth="8.85546875" defaultRowHeight="12.95"/>
  <cols>
    <col min="1" max="1" width="3.7109375" customWidth="1"/>
    <col min="7" max="7" width="2.42578125" customWidth="1"/>
    <col min="11" max="11" width="9.85546875" customWidth="1"/>
    <col min="13" max="14" width="10.28515625" bestFit="1" customWidth="1"/>
  </cols>
  <sheetData>
    <row r="1" spans="1:15">
      <c r="A1" s="4" t="s">
        <v>0</v>
      </c>
      <c r="F1" s="19" t="s">
        <v>1</v>
      </c>
      <c r="G1" s="33"/>
      <c r="H1" s="34"/>
      <c r="I1" s="34"/>
      <c r="J1" s="35"/>
    </row>
    <row r="2" spans="1:15">
      <c r="A2" t="s">
        <v>2</v>
      </c>
      <c r="E2" s="5"/>
      <c r="F2" s="3"/>
    </row>
    <row r="3" spans="1:15">
      <c r="A3" s="12" t="s">
        <v>3</v>
      </c>
      <c r="B3" s="13"/>
      <c r="C3" s="14"/>
      <c r="D3" s="13"/>
      <c r="E3" s="15"/>
      <c r="F3" s="3"/>
    </row>
    <row r="4" spans="1:15">
      <c r="A4" s="16" t="s">
        <v>4</v>
      </c>
      <c r="B4" s="17"/>
      <c r="C4" s="18"/>
      <c r="D4" s="16"/>
      <c r="E4" s="18"/>
      <c r="F4" s="3"/>
    </row>
    <row r="5" spans="1:15">
      <c r="A5" s="27" t="s">
        <v>5</v>
      </c>
      <c r="B5" s="26"/>
      <c r="C5" s="26"/>
      <c r="D5" s="26"/>
      <c r="E5" s="26"/>
      <c r="F5" s="3"/>
    </row>
    <row r="6" spans="1:15">
      <c r="A6" s="28" t="s">
        <v>6</v>
      </c>
      <c r="B6" s="28"/>
      <c r="C6" s="29" t="s">
        <v>7</v>
      </c>
      <c r="D6" s="29" t="s">
        <v>8</v>
      </c>
      <c r="E6" s="29" t="s">
        <v>9</v>
      </c>
      <c r="F6" s="29" t="s">
        <v>10</v>
      </c>
    </row>
    <row r="7" spans="1:15">
      <c r="B7" t="s">
        <v>11</v>
      </c>
      <c r="C7" s="20"/>
      <c r="D7" s="21"/>
      <c r="E7" s="5">
        <f>C7/10+D7/293</f>
        <v>0</v>
      </c>
      <c r="F7" s="2" t="s">
        <v>12</v>
      </c>
      <c r="H7" t="s">
        <v>13</v>
      </c>
    </row>
    <row r="8" spans="1:15">
      <c r="B8" t="s">
        <v>14</v>
      </c>
      <c r="C8" s="22"/>
      <c r="D8" s="23"/>
      <c r="E8">
        <f>SUM(C8:D8)</f>
        <v>0</v>
      </c>
      <c r="F8" s="2" t="s">
        <v>12</v>
      </c>
      <c r="H8" t="s">
        <v>15</v>
      </c>
    </row>
    <row r="9" spans="1:15">
      <c r="F9" s="2"/>
    </row>
    <row r="10" spans="1:15">
      <c r="A10" s="28"/>
      <c r="B10" s="28"/>
      <c r="C10" s="28"/>
      <c r="D10" s="28"/>
      <c r="E10" s="30"/>
      <c r="F10" s="31"/>
      <c r="G10" s="28"/>
      <c r="H10" s="28" t="s">
        <v>16</v>
      </c>
      <c r="I10" s="28"/>
      <c r="J10" s="28"/>
      <c r="K10" s="28"/>
    </row>
    <row r="11" spans="1:15">
      <c r="A11" s="28" t="s">
        <v>17</v>
      </c>
      <c r="B11" s="28"/>
      <c r="C11" s="29" t="s">
        <v>7</v>
      </c>
      <c r="D11" s="29" t="s">
        <v>8</v>
      </c>
      <c r="E11" s="29" t="s">
        <v>9</v>
      </c>
      <c r="F11" s="29" t="s">
        <v>10</v>
      </c>
      <c r="G11" s="28"/>
      <c r="H11" s="29" t="s">
        <v>18</v>
      </c>
      <c r="I11" s="29" t="s">
        <v>19</v>
      </c>
      <c r="J11" s="29" t="s">
        <v>20</v>
      </c>
      <c r="K11" s="32" t="s">
        <v>21</v>
      </c>
      <c r="N11" s="6"/>
    </row>
    <row r="12" spans="1:15">
      <c r="B12" t="s">
        <v>22</v>
      </c>
      <c r="C12" s="20"/>
      <c r="D12" s="21"/>
      <c r="E12" s="5">
        <f>C12/10+D12/293</f>
        <v>0</v>
      </c>
      <c r="F12" s="3" t="e">
        <f>(E12-$E$7)/$E$7</f>
        <v>#DIV/0!</v>
      </c>
      <c r="H12" s="3">
        <v>0.314</v>
      </c>
      <c r="I12" s="3">
        <f>AVERAGE(H12,J12)</f>
        <v>0.17100000000000001</v>
      </c>
      <c r="J12" s="3">
        <v>2.8000000000000001E-2</v>
      </c>
      <c r="K12" s="10" t="e">
        <f t="shared" ref="K12:K17" si="0">IF(F12&gt;J12,IF(F12&lt;=H12,"pass","fail"),"fail")</f>
        <v>#DIV/0!</v>
      </c>
    </row>
    <row r="13" spans="1:15">
      <c r="B13" t="s">
        <v>23</v>
      </c>
      <c r="C13" s="24"/>
      <c r="D13" s="25"/>
      <c r="E13" s="5">
        <f>C13/10+D13/293</f>
        <v>0</v>
      </c>
      <c r="F13" s="3" t="e">
        <f>(E13-$E$7)/$E$7</f>
        <v>#DIV/0!</v>
      </c>
      <c r="H13" s="3">
        <v>0.125</v>
      </c>
      <c r="I13" s="3">
        <f t="shared" ref="I13:I17" si="1">AVERAGE(H13,J13)</f>
        <v>7.1999999999999995E-2</v>
      </c>
      <c r="J13" s="3">
        <v>1.9E-2</v>
      </c>
      <c r="K13" s="10" t="e">
        <f t="shared" si="0"/>
        <v>#DIV/0!</v>
      </c>
      <c r="M13" s="6"/>
    </row>
    <row r="14" spans="1:15">
      <c r="B14" t="s">
        <v>24</v>
      </c>
      <c r="C14" s="24"/>
      <c r="D14" s="25"/>
      <c r="E14" s="5">
        <f>C14/10+D14/293</f>
        <v>0</v>
      </c>
      <c r="F14" s="3" t="e">
        <f>(E14-$E$7)/$E$7</f>
        <v>#DIV/0!</v>
      </c>
      <c r="H14" s="3">
        <v>0.25</v>
      </c>
      <c r="I14" s="3">
        <f t="shared" si="1"/>
        <v>0.14699999999999999</v>
      </c>
      <c r="J14" s="3">
        <v>4.3999999999999997E-2</v>
      </c>
      <c r="K14" s="11" t="e">
        <f t="shared" si="0"/>
        <v>#DIV/0!</v>
      </c>
      <c r="M14" s="1"/>
      <c r="N14" s="1"/>
      <c r="O14" s="1"/>
    </row>
    <row r="15" spans="1:15">
      <c r="A15" s="7"/>
      <c r="B15" s="7" t="s">
        <v>25</v>
      </c>
      <c r="C15" s="24"/>
      <c r="D15" s="25"/>
      <c r="E15" s="7">
        <f>SUM(C15:D15)</f>
        <v>0</v>
      </c>
      <c r="F15" s="8" t="e">
        <f>(E15-$E$8)/$E$8</f>
        <v>#DIV/0!</v>
      </c>
      <c r="G15" s="7"/>
      <c r="H15" s="8">
        <v>0.36199999999999999</v>
      </c>
      <c r="I15" s="8">
        <f t="shared" si="1"/>
        <v>0.26749999999999996</v>
      </c>
      <c r="J15" s="8">
        <v>0.17299999999999999</v>
      </c>
      <c r="K15" s="10" t="e">
        <f t="shared" si="0"/>
        <v>#DIV/0!</v>
      </c>
      <c r="M15" s="9"/>
      <c r="N15" s="9"/>
      <c r="O15" s="9"/>
    </row>
    <row r="16" spans="1:15">
      <c r="B16" t="s">
        <v>26</v>
      </c>
      <c r="C16" s="24"/>
      <c r="D16" s="25"/>
      <c r="E16">
        <f>SUM(C16:D16)</f>
        <v>0</v>
      </c>
      <c r="F16" s="3" t="e">
        <f>(E16-$E$8)/$E$8</f>
        <v>#DIV/0!</v>
      </c>
      <c r="H16" s="3">
        <v>0.16500000000000001</v>
      </c>
      <c r="I16" s="3">
        <f t="shared" si="1"/>
        <v>0.109</v>
      </c>
      <c r="J16" s="3">
        <v>5.2999999999999999E-2</v>
      </c>
      <c r="K16" s="10" t="e">
        <f t="shared" si="0"/>
        <v>#DIV/0!</v>
      </c>
      <c r="M16" s="9"/>
      <c r="N16" s="9"/>
      <c r="O16" s="9"/>
    </row>
    <row r="17" spans="2:15">
      <c r="B17" t="s">
        <v>27</v>
      </c>
      <c r="C17" s="22"/>
      <c r="D17" s="23"/>
      <c r="E17">
        <f>SUM(C17:D17)</f>
        <v>0</v>
      </c>
      <c r="F17" s="3" t="e">
        <f>(E17-$E$8)/$E$8</f>
        <v>#DIV/0!</v>
      </c>
      <c r="H17" s="3">
        <v>0.311</v>
      </c>
      <c r="I17" s="3">
        <f t="shared" si="1"/>
        <v>0.23449999999999999</v>
      </c>
      <c r="J17" s="3">
        <v>0.158</v>
      </c>
      <c r="K17" s="10" t="e">
        <f t="shared" si="0"/>
        <v>#DIV/0!</v>
      </c>
      <c r="M17" s="9"/>
      <c r="N17" s="9"/>
      <c r="O17" s="9"/>
    </row>
  </sheetData>
  <sheetProtection algorithmName="SHA-512" hashValue="Sea5lqLwKiPCJSiVWLub2s0rBYomLOQOyTndcQjAWH84JyuVWAlbY8UO2GZyLDk7NY3/bpo53T1AeS09CKke8w==" saltValue="8sR/oCJmO+2jOh5jC9NwmQ==" spinCount="100000" sheet="1" objects="1" scenarios="1"/>
  <mergeCells count="1">
    <mergeCell ref="G1:J1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Florida Solar Energy Center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Philip Fairey</dc:creator>
  <cp:keywords/>
  <dc:description/>
  <cp:lastModifiedBy>Philip Fairey</cp:lastModifiedBy>
  <cp:revision/>
  <dcterms:created xsi:type="dcterms:W3CDTF">2005-12-19T10:32:36Z</dcterms:created>
  <dcterms:modified xsi:type="dcterms:W3CDTF">2022-07-06T16:33:32Z</dcterms:modified>
  <cp:category/>
  <cp:contentStatus/>
</cp:coreProperties>
</file>