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mine-lazrak/Documents/Big Ladder/RESNET/Software certification/"/>
    </mc:Choice>
  </mc:AlternateContent>
  <xr:revisionPtr revIDLastSave="25" documentId="13_ncr:1_{49651E34-3B8C-4441-ABB7-084BDADCD141}" xr6:coauthVersionLast="47" xr6:coauthVersionMax="47" xr10:uidLastSave="{5F554E9C-D852-467F-A607-7726B1AA4B4F}"/>
  <bookViews>
    <workbookView xWindow="0" yWindow="460" windowWidth="28800" windowHeight="17540" xr2:uid="{00000000-000D-0000-FFFF-FFFF00000000}"/>
  </bookViews>
  <sheets>
    <sheet name="Results" sheetId="1" r:id="rId1"/>
    <sheet name="Chart1" sheetId="4" r:id="rId2"/>
    <sheet name="Chart2" sheetId="5" r:id="rId3"/>
  </sheets>
  <definedNames>
    <definedName name="_xlnm.Print_Area" localSheetId="0">Results!$A$5:$K$19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3" i="1"/>
  <c r="E14" i="1"/>
  <c r="E17" i="1"/>
  <c r="E18" i="1"/>
  <c r="E19" i="1"/>
  <c r="C21" i="1"/>
  <c r="D21" i="1"/>
  <c r="E21" i="1"/>
  <c r="C22" i="1"/>
  <c r="D22" i="1"/>
  <c r="E22" i="1"/>
  <c r="C23" i="1"/>
  <c r="D23" i="1"/>
  <c r="D24" i="1" s="1"/>
  <c r="E23" i="1"/>
  <c r="C27" i="1"/>
  <c r="C28" i="1"/>
  <c r="C29" i="1"/>
  <c r="F18" i="1" l="1"/>
  <c r="J18" i="1" s="1"/>
  <c r="F19" i="1"/>
  <c r="C31" i="1" s="1"/>
  <c r="F14" i="1"/>
  <c r="J14" i="1" s="1"/>
  <c r="F9" i="1"/>
  <c r="J9" i="1" s="1"/>
  <c r="E24" i="1"/>
  <c r="C30" i="1"/>
  <c r="C24" i="1"/>
  <c r="J19" i="1" l="1"/>
  <c r="E25" i="1"/>
  <c r="D25" i="1"/>
  <c r="C25" i="1"/>
</calcChain>
</file>

<file path=xl/sharedStrings.xml><?xml version="1.0" encoding="utf-8"?>
<sst xmlns="http://schemas.openxmlformats.org/spreadsheetml/2006/main" count="45" uniqueCount="30">
  <si>
    <t>RESNET HVAC Test Suite Results:</t>
  </si>
  <si>
    <t>Software Name:</t>
  </si>
  <si>
    <t>Pub 002-2020 (06-09-2020)</t>
  </si>
  <si>
    <t>User input data fields indicated by pale yellow</t>
  </si>
  <si>
    <t>Test result fields indicated by pale green</t>
  </si>
  <si>
    <t>Results</t>
  </si>
  <si>
    <t>Cooling tests:</t>
  </si>
  <si>
    <t>Criteria</t>
  </si>
  <si>
    <t>Case</t>
  </si>
  <si>
    <t>Cool</t>
  </si>
  <si>
    <t>Cool Fan</t>
  </si>
  <si>
    <t>Cool Tot</t>
  </si>
  <si>
    <t>% change</t>
  </si>
  <si>
    <t>min</t>
  </si>
  <si>
    <t>max</t>
  </si>
  <si>
    <t>HVAC-1a</t>
  </si>
  <si>
    <t>---</t>
  </si>
  <si>
    <t>HVAC-1b</t>
  </si>
  <si>
    <t>Heating tests:</t>
  </si>
  <si>
    <t>Heat</t>
  </si>
  <si>
    <t>Heat Fan</t>
  </si>
  <si>
    <t>Heat Tot</t>
  </si>
  <si>
    <t>HVAC-2a</t>
  </si>
  <si>
    <t>HVAC-2b</t>
  </si>
  <si>
    <t>HVAC-2c</t>
  </si>
  <si>
    <t>HVAC-2d</t>
  </si>
  <si>
    <t>HVAC-2e</t>
  </si>
  <si>
    <t>Plot Data:</t>
  </si>
  <si>
    <t>avg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</si>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</sst>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4" borderId="1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164" fontId="0" fillId="4" borderId="2" xfId="0" applyNumberFormat="1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5" borderId="1" xfId="0" applyFill="1" applyBorder="1" applyAlignment="1">
      <alignment horizontal="centerContinuous"/>
    </xf>
    <xf numFmtId="0" fontId="0" fillId="5" borderId="2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0" fontId="0" fillId="0" borderId="0" xfId="0" applyNumberFormat="1"/>
    <xf numFmtId="165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2" fontId="0" fillId="0" borderId="0" xfId="0" applyNumberFormat="1"/>
    <xf numFmtId="10" fontId="0" fillId="0" borderId="0" xfId="0" quotePrefix="1" applyNumberFormat="1" applyAlignment="1">
      <alignment horizontal="right"/>
    </xf>
    <xf numFmtId="1" fontId="0" fillId="0" borderId="0" xfId="0" applyNumberFormat="1"/>
    <xf numFmtId="0" fontId="2" fillId="0" borderId="0" xfId="0" applyFont="1" applyAlignment="1">
      <alignment horizontal="right"/>
    </xf>
    <xf numFmtId="0" fontId="0" fillId="3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9655937846837"/>
          <c:y val="4.5676998368678633E-2"/>
          <c:w val="0.78024417314095451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Results!$C$23:$E$23</c:f>
              <c:numCache>
                <c:formatCode>0.00%</c:formatCode>
                <c:ptCount val="3"/>
                <c:pt idx="0">
                  <c:v>-0.17399999999999999</c:v>
                </c:pt>
                <c:pt idx="1">
                  <c:v>-0.11600000000000001</c:v>
                </c:pt>
                <c:pt idx="2">
                  <c:v>-0.14399999999999999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4AC2-8BB0-0BEE4B472082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Results!$C$22:$E$22</c:f>
              <c:numCache>
                <c:formatCode>0.00%</c:formatCode>
                <c:ptCount val="3"/>
                <c:pt idx="0">
                  <c:v>-0.23599999999999999</c:v>
                </c:pt>
                <c:pt idx="1">
                  <c:v>-0.13300000000000001</c:v>
                </c:pt>
                <c:pt idx="2">
                  <c:v>-0.443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C-4AC2-8BB0-0BEE4B472082}"/>
            </c:ext>
          </c:extLst>
        </c:ser>
        <c:ser>
          <c:idx val="2"/>
          <c:order val="2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tailEnd type="oval"/>
              </a:ln>
            </c:spPr>
          </c:marker>
          <c:val>
            <c:numRef>
              <c:f>Results!$C$25:$E$25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5-3044-91DC-0C3BEF7F0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66558720"/>
        <c:axId val="166560896"/>
      </c:lineChart>
      <c:catAx>
        <c:axId val="1665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6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560896"/>
        <c:scaling>
          <c:orientation val="minMax"/>
          <c:max val="-0.0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101141924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58720"/>
        <c:crosses val="autoZero"/>
        <c:crossBetween val="between"/>
        <c:majorUnit val="0.04"/>
        <c:minorUnit val="0.0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56714761376249"/>
          <c:y val="0.93474714518760194"/>
          <c:w val="0.25681303247843174"/>
          <c:h val="5.26786639394085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1498335183129"/>
          <c:y val="4.5676998368678633E-2"/>
          <c:w val="0.77469478357380683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Results!$C$29</c:f>
              <c:numCache>
                <c:formatCode>0.00%</c:formatCode>
                <c:ptCount val="1"/>
                <c:pt idx="0">
                  <c:v>1.131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2-4047-B4F8-CB6FC344BEEF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Results!$C$28</c:f>
              <c:numCache>
                <c:formatCode>0.00%</c:formatCode>
                <c:ptCount val="1"/>
                <c:pt idx="0">
                  <c:v>0.41799999999999998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2-4047-B4F8-CB6FC344BEEF}"/>
            </c:ext>
          </c:extLst>
        </c:ser>
        <c:ser>
          <c:idx val="2"/>
          <c:order val="2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val>
            <c:numRef>
              <c:f>Results!$C$31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A-EE42-891A-E5E37366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2237568"/>
        <c:axId val="172239488"/>
      </c:lineChart>
      <c:catAx>
        <c:axId val="1722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23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9488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101141924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237568"/>
        <c:crosses val="autoZero"/>
        <c:crossBetween val="between"/>
        <c:majorUnit val="0.1"/>
        <c:minorUnit val="0.0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89678135405104"/>
          <c:y val="0.93474714518760194"/>
          <c:w val="0.33361925594407943"/>
          <c:h val="5.26786639394085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2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2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742" cy="58583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742" cy="58583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H1" sqref="H1:J1"/>
    </sheetView>
  </sheetViews>
  <sheetFormatPr defaultColWidth="8.85546875" defaultRowHeight="12.95"/>
  <cols>
    <col min="1" max="1" width="4.140625" customWidth="1"/>
    <col min="7" max="7" width="3.42578125" customWidth="1"/>
  </cols>
  <sheetData>
    <row r="1" spans="1:10">
      <c r="A1" s="5" t="s">
        <v>0</v>
      </c>
      <c r="G1" s="6" t="s">
        <v>1</v>
      </c>
      <c r="H1" s="25"/>
      <c r="I1" s="26"/>
      <c r="J1" s="27"/>
    </row>
    <row r="2" spans="1:10">
      <c r="A2" t="s">
        <v>2</v>
      </c>
    </row>
    <row r="3" spans="1:10">
      <c r="A3" s="7" t="s">
        <v>3</v>
      </c>
      <c r="B3" s="8"/>
      <c r="C3" s="9"/>
      <c r="D3" s="8"/>
      <c r="E3" s="10"/>
    </row>
    <row r="4" spans="1:10">
      <c r="A4" s="11" t="s">
        <v>4</v>
      </c>
      <c r="B4" s="12"/>
      <c r="C4" s="13"/>
      <c r="D4" s="11"/>
      <c r="E4" s="13"/>
    </row>
    <row r="5" spans="1:10">
      <c r="A5" s="5" t="s">
        <v>5</v>
      </c>
    </row>
    <row r="6" spans="1:10">
      <c r="A6" t="s">
        <v>6</v>
      </c>
      <c r="H6" t="s">
        <v>7</v>
      </c>
    </row>
    <row r="7" spans="1:10">
      <c r="B7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/>
      <c r="H7" s="14" t="s">
        <v>13</v>
      </c>
      <c r="I7" s="14" t="s">
        <v>14</v>
      </c>
    </row>
    <row r="8" spans="1:10">
      <c r="B8" t="s">
        <v>15</v>
      </c>
      <c r="C8" s="1"/>
      <c r="D8" s="2"/>
      <c r="E8">
        <f>SUM(C8:D8)</f>
        <v>0</v>
      </c>
      <c r="F8" s="15" t="s">
        <v>16</v>
      </c>
      <c r="G8" s="15"/>
    </row>
    <row r="9" spans="1:10">
      <c r="B9" t="s">
        <v>17</v>
      </c>
      <c r="C9" s="3"/>
      <c r="D9" s="4"/>
      <c r="E9">
        <f>SUM(C9:D9)</f>
        <v>0</v>
      </c>
      <c r="F9" s="16" t="e">
        <f>(E9-E8)/E8</f>
        <v>#DIV/0!</v>
      </c>
      <c r="G9" s="16"/>
      <c r="H9" s="17">
        <v>-0.23599999999999999</v>
      </c>
      <c r="I9" s="17">
        <v>-0.17399999999999999</v>
      </c>
      <c r="J9" s="18" t="e">
        <f>IF(F9&gt;H9,IF(F9&lt;I9,"pass","fail"),"fail")</f>
        <v>#DIV/0!</v>
      </c>
    </row>
    <row r="10" spans="1:10">
      <c r="F10" s="16"/>
      <c r="G10" s="16"/>
      <c r="H10" s="16"/>
      <c r="I10" s="16"/>
      <c r="J10" s="19"/>
    </row>
    <row r="11" spans="1:10">
      <c r="A11" t="s">
        <v>18</v>
      </c>
      <c r="F11" s="16"/>
      <c r="G11" s="16"/>
      <c r="H11" s="16"/>
      <c r="I11" s="16"/>
      <c r="J11" s="19"/>
    </row>
    <row r="12" spans="1:10">
      <c r="B12" t="s">
        <v>8</v>
      </c>
      <c r="C12" s="14" t="s">
        <v>19</v>
      </c>
      <c r="D12" s="14" t="s">
        <v>20</v>
      </c>
      <c r="E12" s="14" t="s">
        <v>21</v>
      </c>
      <c r="F12" s="20" t="s">
        <v>12</v>
      </c>
      <c r="G12" s="20"/>
      <c r="H12" s="16"/>
      <c r="I12" s="16"/>
      <c r="J12" s="19"/>
    </row>
    <row r="13" spans="1:10">
      <c r="B13" t="s">
        <v>22</v>
      </c>
      <c r="C13" s="1"/>
      <c r="D13" s="2"/>
      <c r="E13" s="21">
        <f>C13/10+D13/293</f>
        <v>0</v>
      </c>
      <c r="F13" s="22" t="s">
        <v>16</v>
      </c>
      <c r="G13" s="22"/>
      <c r="H13" s="16"/>
      <c r="I13" s="16"/>
      <c r="J13" s="19"/>
    </row>
    <row r="14" spans="1:10">
      <c r="B14" t="s">
        <v>23</v>
      </c>
      <c r="C14" s="3"/>
      <c r="D14" s="4"/>
      <c r="E14" s="21">
        <f>C14/10+D14/293</f>
        <v>0</v>
      </c>
      <c r="F14" s="16" t="e">
        <f>(E14-E13)/E13</f>
        <v>#DIV/0!</v>
      </c>
      <c r="G14" s="16"/>
      <c r="H14" s="17">
        <v>-0.13300000000000001</v>
      </c>
      <c r="I14" s="17">
        <v>-0.11600000000000001</v>
      </c>
      <c r="J14" s="18" t="e">
        <f>IF(F14&gt;H14,IF(F14&lt;I14,"pass","fail"),"fail")</f>
        <v>#DIV/0!</v>
      </c>
    </row>
    <row r="15" spans="1:10">
      <c r="F15" s="16"/>
      <c r="G15" s="16"/>
      <c r="H15" s="16"/>
      <c r="I15" s="16"/>
      <c r="J15" s="19"/>
    </row>
    <row r="16" spans="1:10">
      <c r="B16" t="s">
        <v>8</v>
      </c>
      <c r="C16" s="14" t="s">
        <v>19</v>
      </c>
      <c r="D16" s="14" t="s">
        <v>20</v>
      </c>
      <c r="E16" s="14" t="s">
        <v>21</v>
      </c>
      <c r="F16" s="20" t="s">
        <v>12</v>
      </c>
      <c r="G16" s="20"/>
      <c r="H16" s="16"/>
      <c r="I16" s="16"/>
      <c r="J16" s="19"/>
    </row>
    <row r="17" spans="1:11">
      <c r="B17" t="s">
        <v>24</v>
      </c>
      <c r="C17" s="1"/>
      <c r="D17" s="2"/>
      <c r="E17">
        <f>SUM(C17:D17)</f>
        <v>0</v>
      </c>
      <c r="F17" s="22" t="s">
        <v>16</v>
      </c>
      <c r="G17" s="22"/>
      <c r="H17" s="16"/>
      <c r="I17" s="16"/>
      <c r="J17" s="19"/>
    </row>
    <row r="18" spans="1:11">
      <c r="B18" t="s">
        <v>25</v>
      </c>
      <c r="C18" s="3"/>
      <c r="D18" s="4"/>
      <c r="E18" s="23">
        <f>SUM(C18:D18)</f>
        <v>0</v>
      </c>
      <c r="F18" s="16" t="e">
        <f>(E18-E17)/E17</f>
        <v>#DIV/0!</v>
      </c>
      <c r="G18" s="16"/>
      <c r="H18" s="17">
        <v>-0.443</v>
      </c>
      <c r="I18" s="17">
        <v>-0.14399999999999999</v>
      </c>
      <c r="J18" s="18" t="e">
        <f>IF(F18&gt;H18,IF(F18&lt;I18,"pass","fail"),"fail")</f>
        <v>#DIV/0!</v>
      </c>
    </row>
    <row r="19" spans="1:11">
      <c r="B19" t="s">
        <v>26</v>
      </c>
      <c r="C19" s="3"/>
      <c r="D19" s="4"/>
      <c r="E19">
        <f>SUM(C19:D19)</f>
        <v>0</v>
      </c>
      <c r="F19" s="16" t="e">
        <f>(E19-E17)/E17</f>
        <v>#DIV/0!</v>
      </c>
      <c r="G19" s="16"/>
      <c r="H19" s="17">
        <v>0.41799999999999998</v>
      </c>
      <c r="I19" s="17">
        <v>1.131</v>
      </c>
      <c r="J19" s="18" t="e">
        <f>IF(F19&gt;H19,IF(F19&lt;I19,"pass","fail"),"fail")</f>
        <v>#DIV/0!</v>
      </c>
    </row>
    <row r="21" spans="1:11">
      <c r="A21" s="5" t="s">
        <v>27</v>
      </c>
      <c r="C21" t="str">
        <f>B9</f>
        <v>HVAC-1b</v>
      </c>
      <c r="D21" t="str">
        <f>B14</f>
        <v>HVAC-2b</v>
      </c>
      <c r="E21" t="str">
        <f>B18</f>
        <v>HVAC-2d</v>
      </c>
      <c r="G21" s="5"/>
    </row>
    <row r="22" spans="1:11">
      <c r="B22" t="s">
        <v>13</v>
      </c>
      <c r="C22" s="16">
        <f>H9</f>
        <v>-0.23599999999999999</v>
      </c>
      <c r="D22" s="16">
        <f>H14</f>
        <v>-0.13300000000000001</v>
      </c>
      <c r="E22" s="16">
        <f>H18</f>
        <v>-0.443</v>
      </c>
      <c r="I22" s="16"/>
      <c r="J22" s="16"/>
      <c r="K22" s="16"/>
    </row>
    <row r="23" spans="1:11">
      <c r="B23" t="s">
        <v>14</v>
      </c>
      <c r="C23" s="16">
        <f>I9</f>
        <v>-0.17399999999999999</v>
      </c>
      <c r="D23" s="16">
        <f>I14</f>
        <v>-0.11600000000000001</v>
      </c>
      <c r="E23" s="16">
        <f>I18</f>
        <v>-0.14399999999999999</v>
      </c>
      <c r="I23" s="16"/>
      <c r="J23" s="16"/>
      <c r="K23" s="16"/>
    </row>
    <row r="24" spans="1:11">
      <c r="B24" t="s">
        <v>28</v>
      </c>
      <c r="C24" s="16">
        <f>(C22+C23)/2</f>
        <v>-0.20499999999999999</v>
      </c>
      <c r="D24" s="16">
        <f>(D22+D23)/2</f>
        <v>-0.1245</v>
      </c>
      <c r="E24" s="16">
        <f>(E22+E23)/2</f>
        <v>-0.29349999999999998</v>
      </c>
      <c r="I24" s="16"/>
      <c r="J24" s="16"/>
      <c r="K24" s="16"/>
    </row>
    <row r="25" spans="1:11">
      <c r="B25" t="s">
        <v>29</v>
      </c>
      <c r="C25" s="16" t="e">
        <f>F9</f>
        <v>#DIV/0!</v>
      </c>
      <c r="D25" s="16" t="e">
        <f>F14</f>
        <v>#DIV/0!</v>
      </c>
      <c r="E25" s="16" t="e">
        <f>F18</f>
        <v>#DIV/0!</v>
      </c>
      <c r="I25" s="16"/>
      <c r="J25" s="16"/>
      <c r="K25" s="16"/>
    </row>
    <row r="26" spans="1:11">
      <c r="C26" s="14"/>
      <c r="D26" s="14"/>
      <c r="E26" s="14"/>
      <c r="I26" s="14"/>
      <c r="J26" s="14"/>
      <c r="K26" s="24"/>
    </row>
    <row r="27" spans="1:11">
      <c r="C27" t="str">
        <f>B19</f>
        <v>HVAC-2e</v>
      </c>
    </row>
    <row r="28" spans="1:11">
      <c r="B28" t="s">
        <v>13</v>
      </c>
      <c r="C28" s="16">
        <f>H19</f>
        <v>0.41799999999999998</v>
      </c>
      <c r="I28" s="16"/>
    </row>
    <row r="29" spans="1:11">
      <c r="B29" t="s">
        <v>14</v>
      </c>
      <c r="C29" s="16">
        <f>I19</f>
        <v>1.131</v>
      </c>
      <c r="I29" s="16"/>
    </row>
    <row r="30" spans="1:11">
      <c r="B30" t="s">
        <v>28</v>
      </c>
      <c r="C30" s="16">
        <f>(C28+C29)/2</f>
        <v>0.77449999999999997</v>
      </c>
      <c r="I30" s="16"/>
    </row>
    <row r="31" spans="1:11">
      <c r="B31" t="s">
        <v>29</v>
      </c>
      <c r="C31" s="16" t="e">
        <f>F19</f>
        <v>#DIV/0!</v>
      </c>
      <c r="I31" s="16"/>
    </row>
    <row r="32" spans="1:11">
      <c r="C32" s="14"/>
      <c r="I32" s="24"/>
    </row>
  </sheetData>
  <sheetProtection algorithmName="SHA-512" hashValue="AiE9pUTTT4OEQvERt23R6J+I9MpnT08vXczb7gyCivJEiaQlaEYKE99cupcyRIDATDV/Wkj4YoqD8cksvmj/Ng==" saltValue="oQu8ZsEwE8K1Gz+gw+IdkQ==" spinCount="100000" sheet="1" objects="1" scenarios="1"/>
  <mergeCells count="1">
    <mergeCell ref="H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Solar Energy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Fairey</dc:creator>
  <cp:keywords/>
  <dc:description/>
  <cp:lastModifiedBy>Neal Kruis</cp:lastModifiedBy>
  <cp:revision/>
  <dcterms:created xsi:type="dcterms:W3CDTF">2005-12-19T10:32:36Z</dcterms:created>
  <dcterms:modified xsi:type="dcterms:W3CDTF">2022-06-23T17:38:36Z</dcterms:modified>
  <cp:category/>
  <cp:contentStatus/>
</cp:coreProperties>
</file>