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tables/table2.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tables/table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https://residentialenergy.sharepoint.com/sites/Shared/Shared Documents/QA Team's shared workspace/_Provider Guidance Docs_2025/"/>
    </mc:Choice>
  </mc:AlternateContent>
  <xr:revisionPtr revIDLastSave="444" documentId="8_{3A154BB8-5B87-4CD4-8287-CE4809BED2AE}" xr6:coauthVersionLast="47" xr6:coauthVersionMax="47" xr10:uidLastSave="{7E92A841-54B4-4AFE-BF0F-7030F519D2D3}"/>
  <bookViews>
    <workbookView xWindow="-120" yWindow="-120" windowWidth="38640" windowHeight="15720" tabRatio="744" activeTab="2" xr2:uid="{F03A596B-8E37-4F04-AEBE-69A77299C98C}"/>
  </bookViews>
  <sheets>
    <sheet name="Instructions &amp; SetUp" sheetId="5" r:id="rId1"/>
    <sheet name="Eligibilty Tracker" sheetId="1" r:id="rId2"/>
    <sheet name="QA Log" sheetId="3" r:id="rId3"/>
    <sheet name="Reference" sheetId="2"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 l="1"/>
  <c r="A11" i="1"/>
  <c r="A12" i="1"/>
  <c r="B12" i="1" s="1"/>
  <c r="A13" i="1"/>
  <c r="B13" i="1" s="1"/>
  <c r="A14" i="1"/>
  <c r="B14" i="1" s="1"/>
  <c r="A15" i="1"/>
  <c r="B15" i="1" s="1"/>
  <c r="A16" i="1"/>
  <c r="B16" i="1" s="1"/>
  <c r="A17" i="1"/>
  <c r="B17" i="1" s="1"/>
  <c r="A18" i="1"/>
  <c r="B18" i="1" s="1"/>
  <c r="A19" i="1"/>
  <c r="B19" i="1" s="1"/>
  <c r="A20" i="1"/>
  <c r="B20" i="1" s="1"/>
  <c r="A21" i="1"/>
  <c r="B21" i="1" s="1"/>
  <c r="A22" i="1"/>
  <c r="A23" i="1"/>
  <c r="B23" i="1" s="1"/>
  <c r="A24" i="1"/>
  <c r="B24" i="1" s="1"/>
  <c r="A25" i="1"/>
  <c r="B25" i="1" s="1"/>
  <c r="A26" i="1"/>
  <c r="B26" i="1" s="1"/>
  <c r="A27" i="1"/>
  <c r="B27" i="1" s="1"/>
  <c r="A28" i="1"/>
  <c r="B28" i="1" s="1"/>
  <c r="A29" i="1"/>
  <c r="B29" i="1" s="1"/>
  <c r="A30" i="1"/>
  <c r="B30" i="1" s="1"/>
  <c r="A31" i="1"/>
  <c r="B31" i="1" s="1"/>
  <c r="A32" i="1"/>
  <c r="B32" i="1" s="1"/>
  <c r="A33" i="1"/>
  <c r="B33" i="1" s="1"/>
  <c r="AE9" i="1"/>
  <c r="AE11" i="1"/>
  <c r="AE12" i="1"/>
  <c r="AE13" i="1"/>
  <c r="AE14" i="1"/>
  <c r="AE15" i="1"/>
  <c r="AE16" i="1"/>
  <c r="AE17" i="1"/>
  <c r="AE18" i="1"/>
  <c r="AE19" i="1"/>
  <c r="AE20" i="1"/>
  <c r="AE21" i="1"/>
  <c r="AE22" i="1"/>
  <c r="AE23" i="1"/>
  <c r="AE24" i="1"/>
  <c r="AE25" i="1"/>
  <c r="AE26" i="1"/>
  <c r="AE27" i="1"/>
  <c r="AE28" i="1"/>
  <c r="AE29" i="1"/>
  <c r="AE30" i="1"/>
  <c r="AE31" i="1"/>
  <c r="AE32" i="1"/>
  <c r="AE33" i="1"/>
  <c r="AD9" i="1" a="1"/>
  <c r="AD9" i="1" s="1"/>
  <c r="AD11" i="1" a="1"/>
  <c r="AD11" i="1" s="1"/>
  <c r="AD12" i="1" a="1"/>
  <c r="AD12" i="1" s="1"/>
  <c r="AD13" i="1" a="1"/>
  <c r="AD13" i="1" s="1"/>
  <c r="AD14" i="1" a="1"/>
  <c r="AD14" i="1" s="1"/>
  <c r="AD15" i="1" a="1"/>
  <c r="AD15" i="1" s="1"/>
  <c r="AD16" i="1" a="1"/>
  <c r="AD16" i="1" s="1"/>
  <c r="AD17" i="1" a="1"/>
  <c r="AD17" i="1" s="1"/>
  <c r="AD18" i="1" a="1"/>
  <c r="AD18" i="1"/>
  <c r="AD19" i="1" a="1"/>
  <c r="AD19" i="1" s="1"/>
  <c r="AD20" i="1" a="1"/>
  <c r="AD20" i="1" s="1"/>
  <c r="AD21" i="1" a="1"/>
  <c r="AD21" i="1" s="1"/>
  <c r="AD22" i="1" a="1"/>
  <c r="AD22" i="1" s="1"/>
  <c r="AD23" i="1" a="1"/>
  <c r="AD23" i="1" s="1"/>
  <c r="AD24" i="1" a="1"/>
  <c r="AD24" i="1" s="1"/>
  <c r="AD25" i="1" a="1"/>
  <c r="AD25" i="1" s="1"/>
  <c r="AD26" i="1" a="1"/>
  <c r="AD26" i="1" s="1"/>
  <c r="AD27" i="1" a="1"/>
  <c r="AD27" i="1" s="1"/>
  <c r="AD28" i="1" a="1"/>
  <c r="AD28" i="1" s="1"/>
  <c r="AD29" i="1" a="1"/>
  <c r="AD29" i="1" s="1"/>
  <c r="AD30" i="1" a="1"/>
  <c r="AD30" i="1" s="1"/>
  <c r="AD31" i="1" a="1"/>
  <c r="AD31" i="1" s="1"/>
  <c r="AD32" i="1" a="1"/>
  <c r="AD32" i="1" s="1"/>
  <c r="AD33" i="1" a="1"/>
  <c r="AD33" i="1" s="1"/>
  <c r="I11" i="1"/>
  <c r="I12" i="1"/>
  <c r="I13" i="1"/>
  <c r="I14" i="1"/>
  <c r="I15" i="1"/>
  <c r="I16" i="1"/>
  <c r="I17" i="1"/>
  <c r="I18" i="1"/>
  <c r="I19" i="1"/>
  <c r="I20" i="1"/>
  <c r="I21" i="1"/>
  <c r="I22" i="1"/>
  <c r="I23" i="1"/>
  <c r="I24" i="1"/>
  <c r="I25" i="1"/>
  <c r="I26" i="1"/>
  <c r="I27" i="1"/>
  <c r="I28" i="1"/>
  <c r="I29" i="1"/>
  <c r="I30" i="1"/>
  <c r="I31" i="1"/>
  <c r="I32" i="1"/>
  <c r="I33" i="1"/>
  <c r="B9" i="1"/>
  <c r="B11" i="1"/>
  <c r="B22" i="1"/>
  <c r="AB9" i="1"/>
  <c r="AB11" i="1"/>
  <c r="AB12" i="1"/>
  <c r="AB13" i="1"/>
  <c r="AB14" i="1"/>
  <c r="AB15" i="1"/>
  <c r="AB16" i="1"/>
  <c r="AB17" i="1"/>
  <c r="AB18" i="1"/>
  <c r="AB19" i="1"/>
  <c r="AB20" i="1"/>
  <c r="AB21" i="1"/>
  <c r="AB22" i="1"/>
  <c r="AB23" i="1"/>
  <c r="AB24" i="1"/>
  <c r="AB25" i="1"/>
  <c r="AB26" i="1"/>
  <c r="AB27" i="1"/>
  <c r="AB28" i="1"/>
  <c r="AB29" i="1"/>
  <c r="AB30" i="1"/>
  <c r="AB31" i="1"/>
  <c r="AB32" i="1"/>
  <c r="AB33" i="1"/>
  <c r="AD10" i="1" a="1"/>
  <c r="AD10" i="1" s="1"/>
  <c r="AE10" i="1" s="1"/>
  <c r="K31" i="3"/>
  <c r="K32" i="3"/>
  <c r="K33" i="3"/>
  <c r="K34" i="3"/>
  <c r="K35" i="3"/>
  <c r="K36" i="3"/>
  <c r="K37" i="3"/>
  <c r="K38" i="3"/>
  <c r="K39" i="3"/>
  <c r="K40" i="3"/>
  <c r="K41" i="3"/>
  <c r="K42" i="3"/>
  <c r="K43" i="3"/>
  <c r="K44" i="3"/>
  <c r="K45" i="3"/>
  <c r="K46" i="3"/>
  <c r="K47" i="3"/>
  <c r="K48" i="3"/>
  <c r="K49" i="3"/>
  <c r="K50" i="3"/>
  <c r="K51" i="3"/>
  <c r="K52" i="3"/>
  <c r="K53" i="3"/>
  <c r="K54" i="3"/>
  <c r="K55" i="3"/>
  <c r="K56" i="3"/>
  <c r="K17" i="3"/>
  <c r="K18" i="3"/>
  <c r="K19" i="3"/>
  <c r="K20" i="3"/>
  <c r="K21" i="3"/>
  <c r="K22" i="3"/>
  <c r="K23" i="3"/>
  <c r="K24" i="3"/>
  <c r="K25" i="3"/>
  <c r="K26" i="3"/>
  <c r="K27" i="3"/>
  <c r="K28" i="3"/>
  <c r="K29" i="3"/>
  <c r="K30" i="3"/>
  <c r="K8" i="3"/>
  <c r="K9" i="3"/>
  <c r="K10" i="3"/>
  <c r="K11" i="3"/>
  <c r="K12" i="3"/>
  <c r="K13" i="3"/>
  <c r="K14" i="3"/>
  <c r="K15" i="3"/>
  <c r="K16" i="3"/>
  <c r="J31" i="3"/>
  <c r="J32" i="3"/>
  <c r="J33" i="3"/>
  <c r="J34" i="3"/>
  <c r="J35" i="3"/>
  <c r="J36" i="3"/>
  <c r="J37" i="3"/>
  <c r="J38" i="3"/>
  <c r="J39" i="3"/>
  <c r="J40" i="3"/>
  <c r="J41" i="3"/>
  <c r="J42" i="3"/>
  <c r="J43" i="3"/>
  <c r="J44" i="3"/>
  <c r="J45" i="3"/>
  <c r="J46" i="3"/>
  <c r="J47" i="3"/>
  <c r="J48" i="3"/>
  <c r="J49" i="3"/>
  <c r="J50" i="3"/>
  <c r="J51" i="3"/>
  <c r="J52" i="3"/>
  <c r="J53" i="3"/>
  <c r="J54" i="3"/>
  <c r="J55" i="3"/>
  <c r="J56" i="3"/>
  <c r="J17" i="3"/>
  <c r="J18" i="3"/>
  <c r="J19" i="3"/>
  <c r="J20" i="3"/>
  <c r="J21" i="3"/>
  <c r="J22" i="3"/>
  <c r="J23" i="3"/>
  <c r="J24" i="3"/>
  <c r="J25" i="3"/>
  <c r="J26" i="3"/>
  <c r="J27" i="3"/>
  <c r="J28" i="3"/>
  <c r="J29" i="3"/>
  <c r="J30" i="3"/>
  <c r="J8" i="3"/>
  <c r="J9" i="3"/>
  <c r="J10" i="3"/>
  <c r="J11" i="3"/>
  <c r="J12" i="3"/>
  <c r="J13" i="3"/>
  <c r="J14" i="3"/>
  <c r="J15" i="3"/>
  <c r="J16" i="3"/>
  <c r="I31" i="3"/>
  <c r="I32" i="3"/>
  <c r="I33" i="3"/>
  <c r="I34" i="3"/>
  <c r="I35" i="3"/>
  <c r="I36" i="3"/>
  <c r="I37" i="3"/>
  <c r="I38" i="3"/>
  <c r="I39" i="3"/>
  <c r="I40" i="3"/>
  <c r="I41" i="3"/>
  <c r="I42" i="3"/>
  <c r="I43" i="3"/>
  <c r="I44" i="3"/>
  <c r="I45" i="3"/>
  <c r="I46" i="3"/>
  <c r="I47" i="3"/>
  <c r="I48" i="3"/>
  <c r="I49" i="3"/>
  <c r="I50" i="3"/>
  <c r="I51" i="3"/>
  <c r="I52" i="3"/>
  <c r="I53" i="3"/>
  <c r="I54" i="3"/>
  <c r="I55" i="3"/>
  <c r="I56" i="3"/>
  <c r="I17" i="3"/>
  <c r="I18" i="3"/>
  <c r="I19" i="3"/>
  <c r="I20" i="3"/>
  <c r="I21" i="3"/>
  <c r="I22" i="3"/>
  <c r="I23" i="3"/>
  <c r="I24" i="3"/>
  <c r="I25" i="3"/>
  <c r="I26" i="3"/>
  <c r="I27" i="3"/>
  <c r="I28" i="3"/>
  <c r="I29" i="3"/>
  <c r="I30" i="3"/>
  <c r="I8" i="3"/>
  <c r="I9" i="3"/>
  <c r="I10" i="3"/>
  <c r="I11" i="3"/>
  <c r="I12" i="3"/>
  <c r="I13" i="3"/>
  <c r="I14" i="3"/>
  <c r="I15" i="3"/>
  <c r="I16" i="3"/>
  <c r="H31" i="3"/>
  <c r="H32" i="3"/>
  <c r="H33" i="3"/>
  <c r="H34" i="3"/>
  <c r="H35" i="3"/>
  <c r="H36" i="3"/>
  <c r="H37" i="3"/>
  <c r="H38" i="3"/>
  <c r="H39" i="3"/>
  <c r="H40" i="3"/>
  <c r="H41" i="3"/>
  <c r="H42" i="3"/>
  <c r="H43" i="3"/>
  <c r="H44" i="3"/>
  <c r="H45" i="3"/>
  <c r="H46" i="3"/>
  <c r="H47" i="3"/>
  <c r="H48" i="3"/>
  <c r="H49" i="3"/>
  <c r="H50" i="3"/>
  <c r="H51" i="3"/>
  <c r="H52" i="3"/>
  <c r="H53" i="3"/>
  <c r="H54" i="3"/>
  <c r="H55" i="3"/>
  <c r="H56" i="3"/>
  <c r="H17" i="3"/>
  <c r="H18" i="3"/>
  <c r="H19" i="3"/>
  <c r="H20" i="3"/>
  <c r="H21" i="3"/>
  <c r="H22" i="3"/>
  <c r="H23" i="3"/>
  <c r="H24" i="3"/>
  <c r="H25" i="3"/>
  <c r="H26" i="3"/>
  <c r="H27" i="3"/>
  <c r="H28" i="3"/>
  <c r="H29" i="3"/>
  <c r="H30" i="3"/>
  <c r="H8" i="3"/>
  <c r="G8" i="3" s="1"/>
  <c r="H9" i="3"/>
  <c r="G9" i="3" s="1"/>
  <c r="H10" i="3"/>
  <c r="G10" i="3" s="1"/>
  <c r="H11" i="3"/>
  <c r="G11" i="3" s="1"/>
  <c r="H12" i="3"/>
  <c r="G12" i="3" s="1"/>
  <c r="H13" i="3"/>
  <c r="G13" i="3" s="1"/>
  <c r="H14" i="3"/>
  <c r="H15" i="3"/>
  <c r="G15" i="3" s="1"/>
  <c r="H16" i="3"/>
  <c r="G31" i="3"/>
  <c r="G32" i="3"/>
  <c r="G33" i="3"/>
  <c r="G34" i="3"/>
  <c r="G35" i="3"/>
  <c r="G36" i="3"/>
  <c r="G37" i="3"/>
  <c r="G38" i="3"/>
  <c r="G39" i="3"/>
  <c r="G40" i="3"/>
  <c r="G41" i="3"/>
  <c r="G42" i="3"/>
  <c r="G43" i="3"/>
  <c r="G44" i="3"/>
  <c r="G45" i="3"/>
  <c r="G46" i="3"/>
  <c r="G47" i="3"/>
  <c r="G48" i="3"/>
  <c r="G49" i="3"/>
  <c r="G50" i="3"/>
  <c r="G51" i="3"/>
  <c r="G52" i="3"/>
  <c r="G53" i="3"/>
  <c r="G54" i="3"/>
  <c r="G55" i="3"/>
  <c r="G56" i="3"/>
  <c r="G17" i="3"/>
  <c r="G18" i="3"/>
  <c r="G19" i="3"/>
  <c r="G20" i="3"/>
  <c r="G21" i="3"/>
  <c r="G22" i="3"/>
  <c r="G23" i="3"/>
  <c r="G24" i="3"/>
  <c r="G25" i="3"/>
  <c r="G26" i="3"/>
  <c r="G27" i="3"/>
  <c r="G28" i="3"/>
  <c r="G29" i="3"/>
  <c r="G30" i="3"/>
  <c r="G16" i="3"/>
  <c r="O13" i="1" a="1"/>
  <c r="O13" i="1" s="1"/>
  <c r="O14" i="1" a="1"/>
  <c r="O14" i="1" s="1"/>
  <c r="O15" i="1" a="1"/>
  <c r="O15" i="1" s="1"/>
  <c r="O16" i="1" a="1"/>
  <c r="O16" i="1" s="1"/>
  <c r="O17" i="1" a="1"/>
  <c r="O17" i="1" s="1"/>
  <c r="O18" i="1" a="1"/>
  <c r="O18" i="1" s="1"/>
  <c r="O19" i="1" a="1"/>
  <c r="O19" i="1" s="1"/>
  <c r="O20" i="1" a="1"/>
  <c r="O20" i="1" s="1"/>
  <c r="O21" i="1" a="1"/>
  <c r="O21" i="1" s="1"/>
  <c r="O22" i="1" a="1"/>
  <c r="O22" i="1" s="1"/>
  <c r="O23" i="1" a="1"/>
  <c r="O23" i="1" s="1"/>
  <c r="O24" i="1" a="1"/>
  <c r="O24" i="1" s="1"/>
  <c r="O25" i="1" a="1"/>
  <c r="O25" i="1" s="1"/>
  <c r="O26" i="1" a="1"/>
  <c r="O26" i="1" s="1"/>
  <c r="O27" i="1" a="1"/>
  <c r="O27" i="1" s="1"/>
  <c r="O28" i="1" a="1"/>
  <c r="O28" i="1" s="1"/>
  <c r="O29" i="1" a="1"/>
  <c r="O29" i="1" s="1"/>
  <c r="O30" i="1" a="1"/>
  <c r="O30" i="1" s="1"/>
  <c r="O31" i="1" a="1"/>
  <c r="O31" i="1" s="1"/>
  <c r="O32" i="1" a="1"/>
  <c r="O32" i="1" s="1"/>
  <c r="O33" i="1" a="1"/>
  <c r="O33" i="1" s="1"/>
  <c r="N13" i="1" a="1"/>
  <c r="N13" i="1" s="1"/>
  <c r="N14" i="1" a="1"/>
  <c r="N14" i="1" s="1"/>
  <c r="N15" i="1" a="1"/>
  <c r="N15" i="1" s="1"/>
  <c r="N16" i="1" a="1"/>
  <c r="N16" i="1" s="1"/>
  <c r="N17" i="1" a="1"/>
  <c r="N17" i="1" s="1"/>
  <c r="N18" i="1" a="1"/>
  <c r="N18" i="1" s="1"/>
  <c r="N19" i="1" a="1"/>
  <c r="N19" i="1" s="1"/>
  <c r="N20" i="1" a="1"/>
  <c r="N20" i="1" s="1"/>
  <c r="N21" i="1" a="1"/>
  <c r="N21" i="1" s="1"/>
  <c r="N22" i="1" a="1"/>
  <c r="N22" i="1" s="1"/>
  <c r="N23" i="1" a="1"/>
  <c r="N23" i="1" s="1"/>
  <c r="N24" i="1" a="1"/>
  <c r="N24" i="1" s="1"/>
  <c r="N25" i="1" a="1"/>
  <c r="N25" i="1" s="1"/>
  <c r="N26" i="1" a="1"/>
  <c r="N26" i="1" s="1"/>
  <c r="N27" i="1" a="1"/>
  <c r="N27" i="1" s="1"/>
  <c r="N28" i="1" a="1"/>
  <c r="N28" i="1" s="1"/>
  <c r="N29" i="1" a="1"/>
  <c r="N29" i="1" s="1"/>
  <c r="N30" i="1" a="1"/>
  <c r="N30" i="1" s="1"/>
  <c r="N31" i="1" a="1"/>
  <c r="N31" i="1" s="1"/>
  <c r="N32" i="1" a="1"/>
  <c r="N32" i="1" s="1"/>
  <c r="N33" i="1" a="1"/>
  <c r="N33" i="1" s="1"/>
  <c r="M13" i="1"/>
  <c r="M14" i="1"/>
  <c r="M15" i="1"/>
  <c r="M16" i="1"/>
  <c r="M17" i="1"/>
  <c r="M18" i="1"/>
  <c r="M19" i="1"/>
  <c r="M20" i="1"/>
  <c r="M21" i="1"/>
  <c r="M22" i="1"/>
  <c r="M23" i="1"/>
  <c r="M24" i="1"/>
  <c r="M25" i="1"/>
  <c r="M26" i="1"/>
  <c r="M27" i="1"/>
  <c r="M28" i="1"/>
  <c r="M29" i="1"/>
  <c r="M30" i="1"/>
  <c r="M31" i="1"/>
  <c r="M32" i="1"/>
  <c r="M33" i="1"/>
  <c r="L13" i="1"/>
  <c r="L14" i="1"/>
  <c r="L15" i="1"/>
  <c r="L16" i="1"/>
  <c r="L17" i="1"/>
  <c r="L18" i="1"/>
  <c r="L19" i="1"/>
  <c r="L20" i="1"/>
  <c r="L21" i="1"/>
  <c r="L22" i="1"/>
  <c r="L23" i="1"/>
  <c r="L24" i="1"/>
  <c r="L25" i="1"/>
  <c r="L26" i="1"/>
  <c r="L27" i="1"/>
  <c r="L28" i="1"/>
  <c r="L29" i="1"/>
  <c r="L30" i="1"/>
  <c r="L31" i="1"/>
  <c r="L32" i="1"/>
  <c r="L33" i="1"/>
  <c r="K13" i="1"/>
  <c r="K14" i="1"/>
  <c r="K15" i="1"/>
  <c r="K16" i="1"/>
  <c r="K17" i="1"/>
  <c r="K18" i="1"/>
  <c r="K19" i="1"/>
  <c r="K20" i="1"/>
  <c r="K21" i="1"/>
  <c r="K22" i="1"/>
  <c r="K23" i="1"/>
  <c r="K24" i="1"/>
  <c r="K25" i="1"/>
  <c r="K26" i="1"/>
  <c r="K27" i="1"/>
  <c r="K28" i="1"/>
  <c r="K29" i="1"/>
  <c r="K30" i="1"/>
  <c r="K31" i="1"/>
  <c r="K32" i="1"/>
  <c r="K33" i="1"/>
  <c r="J13" i="1"/>
  <c r="J14" i="1"/>
  <c r="J15" i="1"/>
  <c r="J16" i="1"/>
  <c r="J17" i="1"/>
  <c r="J18" i="1"/>
  <c r="J19" i="1"/>
  <c r="J20" i="1"/>
  <c r="J21" i="1"/>
  <c r="J22" i="1"/>
  <c r="J23" i="1"/>
  <c r="J24" i="1"/>
  <c r="J25" i="1"/>
  <c r="J26" i="1"/>
  <c r="J27" i="1"/>
  <c r="J28" i="1"/>
  <c r="J29" i="1"/>
  <c r="J30" i="1"/>
  <c r="J31" i="1"/>
  <c r="J32" i="1"/>
  <c r="J33" i="1"/>
  <c r="K7" i="3"/>
  <c r="J7" i="3"/>
  <c r="G5" i="2"/>
  <c r="G3" i="2"/>
  <c r="AB10" i="1" l="1"/>
  <c r="G14" i="3"/>
  <c r="I7" i="3"/>
  <c r="K12" i="1" s="1"/>
  <c r="H7" i="3"/>
  <c r="J12" i="1" l="1"/>
  <c r="I9" i="1"/>
  <c r="M9" i="1"/>
  <c r="M11" i="1"/>
  <c r="M12" i="1"/>
  <c r="J11" i="1"/>
  <c r="K11" i="1"/>
  <c r="K9" i="1"/>
  <c r="I10" i="1"/>
  <c r="J10" i="1" s="1"/>
  <c r="M10" i="1"/>
  <c r="K10" i="1"/>
  <c r="G7" i="3"/>
  <c r="L12" i="1" s="1"/>
  <c r="E3" i="2" a="1"/>
  <c r="E3" i="2" s="1"/>
  <c r="K3" i="1"/>
  <c r="I3" i="1"/>
  <c r="O12" i="1" l="1" a="1"/>
  <c r="O12" i="1" s="1"/>
  <c r="N12" i="1" a="1"/>
  <c r="N12" i="1" s="1"/>
  <c r="O11" i="1" a="1"/>
  <c r="O11" i="1" s="1"/>
  <c r="L11" i="1"/>
  <c r="N11" i="1" a="1"/>
  <c r="N11" i="1" s="1"/>
  <c r="N9" i="1" a="1"/>
  <c r="N9" i="1" s="1"/>
  <c r="L9" i="1"/>
  <c r="O9" i="1" a="1"/>
  <c r="O9" i="1" s="1"/>
  <c r="J9" i="1"/>
  <c r="L10" i="1"/>
  <c r="A10" i="1" s="1"/>
  <c r="O10" i="1" a="1"/>
  <c r="O10" i="1" s="1"/>
  <c r="N10" i="1" a="1"/>
  <c r="N10" i="1" s="1"/>
  <c r="B1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tc={5793012B-C0A2-4588-9256-A9CC98404D24}</author>
    <author>tc={A50AA918-BF05-4289-B6AA-2166912ACB6E}</author>
    <author>tc={1C50CB06-C497-46C9-AACC-78F3B6349DB2}</author>
    <author>tc={350D4707-B80C-42F6-8F47-A71DFE07EDAC}</author>
    <author>tc={DB8B6AB7-29FE-4F5E-B681-A8CF5FC688C2}</author>
  </authors>
  <commentList>
    <comment ref="D8" authorId="0" shapeId="0" xr:uid="{5793012B-C0A2-4588-9256-A9CC98404D24}">
      <text>
        <t>[Threaded comment]
Your version of Excel allows you to read this threaded comment; however, any edits to it will get removed if the file is opened in a newer version of Excel. Learn more: https://go.microsoft.com/fwlink/?linkid=870924
Comment:
    Highlighted cells indicate an expired certification</t>
      </text>
    </comment>
    <comment ref="F8" authorId="1" shapeId="0" xr:uid="{A50AA918-BF05-4289-B6AA-2166912ACB6E}">
      <text>
        <t>[Threaded comment]
Your version of Excel allows you to read this threaded comment; however, any edits to it will get removed if the file is opened in a newer version of Excel. Learn more: https://go.microsoft.com/fwlink/?linkid=870924
Comment:
    Highlighted cells indicate verifiers who are within their first 4 qtrs w/ the Provider (as of today’s date)</t>
      </text>
    </comment>
    <comment ref="G8" authorId="2" shapeId="0" xr:uid="{1C50CB06-C497-46C9-AACC-78F3B6349DB2}">
      <text>
        <t>[Threaded comment]
Your version of Excel allows you to read this threaded comment; however, any edits to it will get removed if the file is opened in a newer version of Excel. Learn more: https://go.microsoft.com/fwlink/?linkid=870924
Comment:
    Only required when highlighted ORANGE</t>
      </text>
    </comment>
    <comment ref="H8" authorId="3" shapeId="0" xr:uid="{350D4707-B80C-42F6-8F47-A71DFE07EDAC}">
      <text>
        <t>[Threaded comment]
Your version of Excel allows you to read this threaded comment; however, any edits to it will get removed if the file is opened in a newer version of Excel. Learn more: https://go.microsoft.com/fwlink/?linkid=870924
Comment:
    Only required when highlighted ORANGE</t>
      </text>
    </comment>
    <comment ref="AG8" authorId="4" shapeId="0" xr:uid="{DB8B6AB7-29FE-4F5E-B681-A8CF5FC688C2}">
      <text>
        <t>[Threaded comment]
Your version of Excel allows you to read this threaded comment; however, any edits to it will get removed if the file is opened in a newer version of Excel. Learn more: https://go.microsoft.com/fwlink/?linkid=870924
Comment:
    RED indicates End Date is &gt;180days past Start Date
ORANGE indicates End Date extends into next QA evaluation period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tc={88652EF9-5A5F-4EE9-A8A9-03DA976D23AE}</author>
    <author>tc={3A4093DF-7A3B-499F-98F2-4BB367F4423F}</author>
    <author>tc={8C3DD469-4609-4F7F-B556-EFAF7E06BCA4}</author>
  </authors>
  <commentList>
    <comment ref="E6" authorId="0" shapeId="0" xr:uid="{88652EF9-5A5F-4EE9-A8A9-03DA976D23AE}">
      <text>
        <t>[Threaded comment]
Your version of Excel allows you to read this threaded comment; however, any edits to it will get removed if the file is opened in a newer version of Excel. Learn more: https://go.microsoft.com/fwlink/?linkid=870924
Comment:
    Names in RED with a strikethrough indicate a Rater/RFI name that is no longer listed in the Eligibility Tracker Tab</t>
      </text>
    </comment>
    <comment ref="F6" authorId="1" shapeId="0" xr:uid="{3A4093DF-7A3B-499F-98F2-4BB367F4423F}">
      <text>
        <t>[Threaded comment]
Your version of Excel allows you to read this threaded comment; however, any edits to it will get removed if the file is opened in a newer version of Excel. Learn more: https://go.microsoft.com/fwlink/?linkid=870924
Comment:
    Only required when highlighted ORANGE.
Names in RED with a strikethrough indicate a Rater/RFI name that is no longer listed in the Eligibility Tracker Tab.</t>
      </text>
    </comment>
    <comment ref="G6" authorId="2" shapeId="0" xr:uid="{8C3DD469-4609-4F7F-B556-EFAF7E06BCA4}">
      <text>
        <t>[Threaded comment]
Your version of Excel allows you to read this threaded comment; however, any edits to it will get removed if the file is opened in a newer version of Excel. Learn more: https://go.microsoft.com/fwlink/?linkid=870924
Comment:
    ERROR indicates that the QA Review Method selected is not compliant based on the QA Review Date</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<sst xmlns="http://schemas.openxmlformats.org/spreadsheetml/2006/main" count="138" uniqueCount="137">
  <si>
    <t>Rater/RFI Name</t>
  </si>
  <si>
    <t>Rater Profile Details</t>
  </si>
  <si>
    <t>Certification Period Start Date</t>
  </si>
  <si>
    <t>Initial Cert Period?</t>
  </si>
  <si>
    <t>Initial Service Date w/ Provider</t>
  </si>
  <si>
    <t>Single Family</t>
  </si>
  <si>
    <t>Multi-Family</t>
  </si>
  <si>
    <t>IAP</t>
  </si>
  <si>
    <t>ZERH</t>
  </si>
  <si>
    <t>HVAC Grading (Std. 310)</t>
  </si>
  <si>
    <t>Failed QA Count</t>
  </si>
  <si>
    <t>Eligibility Status</t>
  </si>
  <si>
    <t>Stated Improvement Date</t>
  </si>
  <si>
    <t>Initial Cert Period Details</t>
  </si>
  <si>
    <t>Total Average QA %</t>
  </si>
  <si>
    <t>In-Field Field QA Prior to Previous Eval. Period</t>
  </si>
  <si>
    <t>Ineligibility Reason</t>
  </si>
  <si>
    <t>Ineligible-Initial Cert.</t>
  </si>
  <si>
    <t>Ineligible-1st Yr.</t>
  </si>
  <si>
    <t>Ineligible-Failing QA</t>
  </si>
  <si>
    <t>Description</t>
  </si>
  <si>
    <t>Foundation: Slab</t>
  </si>
  <si>
    <t>Foundation: Crawlspace</t>
  </si>
  <si>
    <t>Foundation: Basement</t>
  </si>
  <si>
    <t>Foundation: Post &amp; Beam (Pier)</t>
  </si>
  <si>
    <t>ENERGY STAR: SFNH</t>
  </si>
  <si>
    <t>ENERGY STAR: MFNC</t>
  </si>
  <si>
    <t>Today's Date ↓</t>
  </si>
  <si>
    <t>Failed Too Many QAs in Current Eval. Period</t>
  </si>
  <si>
    <t>Ineligible-No Passing In-Field QA</t>
  </si>
  <si>
    <t>Ineligible-Checklist Score</t>
  </si>
  <si>
    <t>Provider Discretion Items</t>
  </si>
  <si>
    <t>QA Review Date</t>
  </si>
  <si>
    <t>QA Review Year</t>
  </si>
  <si>
    <t>QA Review Method</t>
  </si>
  <si>
    <t>QA App/API</t>
  </si>
  <si>
    <t>Method</t>
  </si>
  <si>
    <t>Passing % Pre-2026</t>
  </si>
  <si>
    <t>Passing % Post-2026</t>
  </si>
  <si>
    <t>ERROR: Non-Compliant QA Method</t>
  </si>
  <si>
    <t>Rater of Record Name</t>
  </si>
  <si>
    <t>Remote QA Probation Period Start Date</t>
  </si>
  <si>
    <t>Remote QA Probation Period End Date</t>
  </si>
  <si>
    <t>Spreadsheet V.7/7.1</t>
  </si>
  <si>
    <t>Initial Cert. Eligibility</t>
  </si>
  <si>
    <t>Total Avg. %</t>
  </si>
  <si>
    <t>Prev. Eval Period Avg. %</t>
  </si>
  <si>
    <t>Remote Eligibility for Initial Cert. Period based on →</t>
  </si>
  <si>
    <t>Initial Certification Period Requirements Not Met</t>
  </si>
  <si>
    <t>QA Type</t>
  </si>
  <si>
    <t>QA Pass/Fail</t>
  </si>
  <si>
    <t>RoR for Field Counts</t>
  </si>
  <si>
    <t>Probationary Period % - RoR</t>
  </si>
  <si>
    <t>Probationary Period % - Field Verifier</t>
  </si>
  <si>
    <t>RegistryID or Address (Optional)</t>
  </si>
  <si>
    <t>Field Verifier Name (For Field QA only)</t>
  </si>
  <si>
    <t>Start Date of Previous Probationary Period</t>
  </si>
  <si>
    <t xml:space="preserve">Step 1 - Enter the QA Evaluation Period End Date </t>
  </si>
  <si>
    <t>Current Evaluation Period Ends →</t>
  </si>
  <si>
    <t>Step 2  - Determine Initial Certification Eligibility Method</t>
  </si>
  <si>
    <t>Headers In BLUE = Data Entry Required</t>
  </si>
  <si>
    <t>Headers In GREEN = Formula/Auto-fill</t>
  </si>
  <si>
    <t>Average QA %
Current Eval. Period</t>
  </si>
  <si>
    <t xml:space="preserve">Average QA %
Probationary Period </t>
  </si>
  <si>
    <t>Average QA %
Prev. Eval. Period</t>
  </si>
  <si>
    <t>Step 3 - Input Required Information</t>
  </si>
  <si>
    <t>Remote field QA eligibility status based on all factors</t>
  </si>
  <si>
    <t>Headers In PURPLE = May not be required for all verifiers</t>
  </si>
  <si>
    <t>First 3-year period being certified as a Rater or RFI</t>
  </si>
  <si>
    <t>Starting "Service Date" from Registry</t>
  </si>
  <si>
    <t>Required for Verifiers in their Initial Certification period ONLY</t>
  </si>
  <si>
    <t>1st Yr. with Provider Requirements Not Met</t>
  </si>
  <si>
    <t>"Last Certified" date from Registry</t>
  </si>
  <si>
    <t>Ineligible-No Prev. Period QA</t>
  </si>
  <si>
    <t>Step 4 - Verify Missing Data</t>
  </si>
  <si>
    <t>Calculation based on all file &amp; field QA reviews for the previous evaluation period. 
For RoRs, all field QAs completed on their RoR registered ratings are included, even if the field QA was for a RFI/RFO.</t>
  </si>
  <si>
    <t>Counts based on all field QA reviews for the previous evaluation period. 
For RoRs, all field QAs completed on their RoR registered ratings are included, even if the field QA was for a RFI/RFO.</t>
  </si>
  <si>
    <t>Field QA Count 
Prev. Eval. Period</t>
  </si>
  <si>
    <t>Field QA Count
Current Eval. Period</t>
  </si>
  <si>
    <t>Counts based on all field QA reviews for the current evaluation period. 
For RoRs, all field QAs completed on their RoR registered ratings are included, even if the field QA was for a RFI/RFO.</t>
  </si>
  <si>
    <t>Counts based on all file &amp; field QA reviews for the current evaluation period that received a failing result.
For RoRs, all field QAs completed on their RoR registered ratings are included, even if the field QA was for a RFI/RFO.</t>
  </si>
  <si>
    <t>List the Probationary Period start date.</t>
  </si>
  <si>
    <t>List the Probationary Period end date. 
Should not exceed 180 days OR extend past the end of the current evaluation period.</t>
  </si>
  <si>
    <t>First QA Post Improvement Date</t>
  </si>
  <si>
    <t>Indicates 1st QA review completed following the Stated Improvement Date.
Formatt: Review Date - Status - Reg.ID/Address (optional)</t>
  </si>
  <si>
    <t>List any remote QA probationary periods previously given to each Verifier.
Verifiers are only eligible for Remote QA reinstatement once per certification period.</t>
  </si>
  <si>
    <t>Eligibility Results</t>
  </si>
  <si>
    <t>Remote QA Reinstatment Eligibility</t>
  </si>
  <si>
    <t>Verifier Name</t>
  </si>
  <si>
    <t>Required In-Field QA Types Date of Review</t>
  </si>
  <si>
    <t>Required for all Field QAs.
If the RoR is also the Field Verifier, indicate the RoR name in both fields.</t>
  </si>
  <si>
    <t>Indicate QA Review Score as show on the QA App or Spreadsheet</t>
  </si>
  <si>
    <t>Indicate QA Review Date as show on the QA App or Spreadsheet</t>
  </si>
  <si>
    <t>QA Review Score (%)</t>
  </si>
  <si>
    <t>Calculated based on the Review Date and the QA Method selected.</t>
  </si>
  <si>
    <t>Verifier Name List</t>
  </si>
  <si>
    <t>Eligibility Type</t>
  </si>
  <si>
    <t xml:space="preserve">Passing Score by Date/Method </t>
  </si>
  <si>
    <t>Calculation based on all file &amp; field QA reviews for the current evaluation period. 
For RoRs, all field QAs completed on their RoR registered ratings are included, even if the field QA was for a RFI/RFO.</t>
  </si>
  <si>
    <t>Eligible-RFI/RFO ONLY</t>
  </si>
  <si>
    <t>Primary reason for ineligibility
More than 1 factor may be contributing to ineligibility</t>
  </si>
  <si>
    <t>Calculation based on in-field QA reviews where RoR is NOT listed as Field Verifier.</t>
  </si>
  <si>
    <t>Date of 1st Passing In-Field QA
(Field Verifier)</t>
  </si>
  <si>
    <t>Date of 1st Passing In-Field QA
(RoR Only)</t>
  </si>
  <si>
    <t>Calculation based on in-field QA reviews where RoR is listed as Field Verifier.</t>
  </si>
  <si>
    <t>Select how the QA Review score was calculated</t>
  </si>
  <si>
    <t>Required for all QA reviews</t>
  </si>
  <si>
    <t>Remote QA Reinstatment Eligibility Status
More than 1 factor may be contributing to ineligibility</t>
  </si>
  <si>
    <t>Reminders:</t>
  </si>
  <si>
    <t>&gt; Only include QA reviews completed in your Providership, do NOT include reviews completed by any other Providership.</t>
  </si>
  <si>
    <t>Eligible</t>
  </si>
  <si>
    <r>
      <rPr>
        <u/>
        <sz val="11"/>
        <color theme="1"/>
        <rFont val="Calibri"/>
        <family val="2"/>
      </rPr>
      <t>REMINDER</t>
    </r>
    <r>
      <rPr>
        <sz val="11"/>
        <color theme="1"/>
        <rFont val="Calibri"/>
        <family val="2"/>
      </rPr>
      <t>: Check the Required QA Types PRIOR to scheduling a Remote Field QA</t>
    </r>
  </si>
  <si>
    <t>A Passing In-Field QA has not been logged for the Current Eval. Period</t>
  </si>
  <si>
    <t>No QA logged for Previous Eval. Period</t>
  </si>
  <si>
    <t>Enter "N/A" for all fields that do not apply.
Enter In-Field Field QA review dates for all that do apply.
Per Section 904.3.3.3.5.2.5, all EEPs must receive In-Field Field QA every certification period.
Cells highlighted in ORANGE indicate incomplete data, while RED indicate non-compliant values.</t>
  </si>
  <si>
    <t>Count all In-Field Field QA reviews completed during the initial certification period that occurred prior to the Previous Eval. Period.
For RoRs, count any field QAs completed on their RoR registered ratings, even if the field QA was for a RFI/RFO.</t>
  </si>
  <si>
    <t>Calculate the Average checklist score for all file &amp; field QAs completed in the initial certifcation period.
For RoRs, include all QAs completed on their RoR registered ratings, even if the field QA was for a RFI/RFO.</t>
  </si>
  <si>
    <t>Prev. Eval. Period Avg. Checklist Score is too low</t>
  </si>
  <si>
    <t>Field work by RFI/RFOs under this RoR are eligible IF that RFI/RFO is also considered eligible</t>
  </si>
  <si>
    <t>Calculated based on all file &amp; field QA reviews completed during the probationary period.</t>
  </si>
  <si>
    <t>Required for Verifiers seeking Remote QA reinstatement per Section 904.3.3.3.6 Only</t>
  </si>
  <si>
    <t>Stated Improvement Date as outlined in Section 904.3.3.3.6.1.1.4
Required for Reinstatement Eligibility to calculate</t>
  </si>
  <si>
    <r>
      <rPr>
        <u/>
        <sz val="11"/>
        <rFont val="Calibri"/>
        <family val="2"/>
      </rPr>
      <t xml:space="preserve">Description: </t>
    </r>
    <r>
      <rPr>
        <sz val="11"/>
        <rFont val="Calibri"/>
        <family val="2"/>
      </rPr>
      <t>This date should be Decemeber 31st of the QA year you are tracking Remote QA eligibility for. This allows for this tracker to be used for different QA years.</t>
    </r>
  </si>
  <si>
    <r>
      <rPr>
        <i/>
        <u/>
        <sz val="11"/>
        <rFont val="Calibri"/>
        <family val="2"/>
      </rPr>
      <t>Option 1: Total Average %</t>
    </r>
    <r>
      <rPr>
        <i/>
        <sz val="11"/>
        <rFont val="Calibri"/>
        <family val="2"/>
      </rPr>
      <t xml:space="preserve">
Averages all file &amp; field QA reviews conducted on that individual since the start of their initial certification period.</t>
    </r>
  </si>
  <si>
    <r>
      <rPr>
        <i/>
        <u/>
        <sz val="11"/>
        <rFont val="Calibri"/>
        <family val="2"/>
      </rPr>
      <t>Option 2: Prev. Eval Period Avg. %</t>
    </r>
    <r>
      <rPr>
        <i/>
        <sz val="11"/>
        <rFont val="Calibri"/>
        <family val="2"/>
      </rPr>
      <t xml:space="preserve">
Averages all file &amp; field QA reviews conducted on that individual in the previous QA Evaluation period.</t>
    </r>
  </si>
  <si>
    <t>Start by entering data into the Eligibility Tracker. Then enter data into the QA Log.</t>
  </si>
  <si>
    <t>&gt; Collapse &amp; Expand columns or rows in the Eligibility Tracker using the + &amp; - signs in the row/column margins</t>
  </si>
  <si>
    <r>
      <rPr>
        <u/>
        <sz val="11"/>
        <rFont val="Calibri"/>
        <family val="2"/>
      </rPr>
      <t xml:space="preserve">Description: </t>
    </r>
    <r>
      <rPr>
        <sz val="11"/>
        <rFont val="Calibri"/>
        <family val="2"/>
      </rPr>
      <t>When a Rater or RFI certified in your Providership has completed 5 in-field field QAs within their initial certification period they may be eligible for Remote QA if their average QA scores are &gt;=90%. QADs have the option of calculating the average QA scores for these individuals in one of two ways (outlined below). The option selected MUST apply to all individuals qualifying for Remote Field QA and MUST be included in the Provider's policy &amp; procedures manual.</t>
    </r>
  </si>
  <si>
    <t>Indicate QA Type
"Field" indicates an In-Field Field QA</t>
  </si>
  <si>
    <t>QA Review Log</t>
  </si>
  <si>
    <t>Reinstatement Eligibility Status</t>
  </si>
  <si>
    <t>Check both the QA Log &amp; Eligibility Tracker tabs for any fields highlighted in ORANGE. These fields need to be filled in to accurately calculate Remote QA eligibility.
Check the "Eligibility Status" (column A) &amp;, if applicable, the "Reinstatement Eligibility Status" (column AB) colums to see if any information is missing for those calculations.</t>
  </si>
  <si>
    <t>Instructions &amp; Set Up:</t>
  </si>
  <si>
    <t>&gt; Check the Comments linked to the column headers for information about highlighted cells. To do this hover your mouse over the column header, the comment will appear.
&gt; RoR refers to Rater of Record &amp; RFO refers to Rater-Field Only</t>
  </si>
  <si>
    <t>&gt; Check the instructions for each column located in Rows 4-7 of the Eligibility Tracker &amp; Row 5 of the QA Log.</t>
  </si>
  <si>
    <t>Lock Password</t>
  </si>
  <si>
    <t>$qaREMOTE$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</si>
</sst>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Aptos Narrow"/>
      <family val="2"/>
      <scheme val="minor"/>
    </font>
    <font>
      <sz val="11"/>
      <color theme="1"/>
      <name val="Aptos Narrow"/>
      <family val="2"/>
      <scheme val="minor"/>
    </font>
    <font>
      <sz val="8"/>
      <name val="Aptos Narrow"/>
      <family val="2"/>
      <scheme val="minor"/>
    </font>
    <font>
      <b/>
      <sz val="22"/>
      <color theme="0"/>
      <name val="Calibri"/>
      <family val="2"/>
    </font>
    <font>
      <sz val="11"/>
      <color theme="1"/>
      <name val="Calibri"/>
      <family val="2"/>
    </font>
    <font>
      <b/>
      <sz val="12"/>
      <name val="Calibri"/>
      <family val="2"/>
    </font>
    <font>
      <sz val="11"/>
      <color theme="0"/>
      <name val="Calibri"/>
      <family val="2"/>
    </font>
    <font>
      <sz val="22"/>
      <color theme="0"/>
      <name val="Calibri"/>
      <family val="2"/>
    </font>
    <font>
      <sz val="12"/>
      <name val="Calibri"/>
      <family val="2"/>
    </font>
    <font>
      <sz val="12"/>
      <color rgb="FF000000"/>
      <name val="Calibri"/>
      <family val="2"/>
    </font>
    <font>
      <sz val="11"/>
      <name val="Calibri"/>
      <family val="2"/>
    </font>
    <font>
      <u/>
      <sz val="11"/>
      <name val="Calibri"/>
      <family val="2"/>
    </font>
    <font>
      <b/>
      <sz val="11"/>
      <color theme="0"/>
      <name val="Calibri"/>
      <family val="2"/>
    </font>
    <font>
      <b/>
      <sz val="11"/>
      <color theme="1"/>
      <name val="Calibri"/>
      <family val="2"/>
    </font>
    <font>
      <u/>
      <sz val="11"/>
      <color theme="1"/>
      <name val="Calibri"/>
      <family val="2"/>
    </font>
    <font>
      <b/>
      <sz val="16"/>
      <color theme="1"/>
      <name val="Calibri"/>
      <family val="2"/>
    </font>
    <font>
      <b/>
      <sz val="11"/>
      <name val="Calibri"/>
      <family val="2"/>
    </font>
    <font>
      <i/>
      <sz val="11"/>
      <name val="Calibri"/>
      <family val="2"/>
    </font>
    <font>
      <i/>
      <u/>
      <sz val="11"/>
      <name val="Calibri"/>
      <family val="2"/>
    </font>
  </fonts>
  <fills count="9">
    <fill>
      <patternFill patternType="none"/>
    </fill>
    <fill>
      <patternFill patternType="gray125"/>
    </fill>
    <fill>
      <patternFill patternType="solid">
        <fgColor rgb="FF002664"/>
        <bgColor indexed="64"/>
      </patternFill>
    </fill>
    <fill>
      <patternFill patternType="solid">
        <fgColor rgb="FF92D050"/>
        <bgColor rgb="FFCFE2F3"/>
      </patternFill>
    </fill>
    <fill>
      <patternFill patternType="solid">
        <fgColor rgb="FF92D050"/>
        <bgColor indexed="64"/>
      </patternFill>
    </fill>
    <fill>
      <patternFill patternType="solid">
        <fgColor theme="8"/>
        <bgColor indexed="64"/>
      </patternFill>
    </fill>
    <fill>
      <patternFill patternType="solid">
        <fgColor theme="8"/>
        <bgColor rgb="FFCFE2F3"/>
      </patternFill>
    </fill>
    <fill>
      <patternFill patternType="solid">
        <fgColor theme="2" tint="-9.9978637043366805E-2"/>
        <bgColor indexed="64"/>
      </patternFill>
    </fill>
    <fill>
      <patternFill patternType="solid">
        <fgColor rgb="FF95B3D7"/>
        <bgColor indexed="64"/>
      </patternFill>
    </fill>
  </fills>
  <borders count="2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rgb="FF002664"/>
      </left>
      <right style="thin">
        <color rgb="FF002664"/>
      </right>
      <top style="thin">
        <color rgb="FF0026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rgb="FF002664"/>
      </left>
      <right/>
      <top style="thin">
        <color rgb="FF0026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69">
    <xf numFmtId="0" fontId="0" fillId="0" borderId="0" xfId="0"/>
    <xf numFmtId="0" fontId="4" fillId="0" borderId="0" xfId="0" applyFont="1" applyAlignment="1">
      <alignment horizontal="center" vertical="center" wrapText="1"/>
    </xf>
    <xf numFmtId="14" fontId="4" fillId="0" borderId="0" xfId="0" applyNumberFormat="1" applyFont="1" applyAlignment="1">
      <alignment horizontal="center" vertical="center" wrapText="1"/>
    </xf>
    <xf numFmtId="0" fontId="4" fillId="2" borderId="0" xfId="0" applyFont="1" applyFill="1" applyAlignment="1">
      <alignment horizontal="center" vertical="center" wrapText="1"/>
    </xf>
    <xf numFmtId="0" fontId="4" fillId="0" borderId="0" xfId="0" applyFont="1" applyAlignment="1">
      <alignment horizontal="center" vertical="center"/>
    </xf>
    <xf numFmtId="14" fontId="4" fillId="0" borderId="0" xfId="0" applyNumberFormat="1" applyFont="1" applyAlignment="1">
      <alignment horizontal="center" vertical="center"/>
    </xf>
    <xf numFmtId="0" fontId="7" fillId="2" borderId="4" xfId="0" applyFont="1" applyFill="1" applyBorder="1" applyAlignment="1">
      <alignment vertical="center"/>
    </xf>
    <xf numFmtId="3" fontId="8" fillId="0" borderId="0" xfId="0" applyNumberFormat="1" applyFont="1" applyAlignment="1">
      <alignment horizontal="center" vertical="center" wrapText="1"/>
    </xf>
    <xf numFmtId="0" fontId="9" fillId="0" borderId="0" xfId="0" applyFont="1" applyAlignment="1">
      <alignment horizontal="center" vertical="center" wrapText="1"/>
    </xf>
    <xf numFmtId="0" fontId="7" fillId="0" borderId="0" xfId="0" applyFont="1" applyAlignment="1">
      <alignment vertical="center"/>
    </xf>
    <xf numFmtId="0" fontId="4" fillId="0" borderId="0" xfId="0" applyFont="1"/>
    <xf numFmtId="0" fontId="4" fillId="0" borderId="0" xfId="0" applyFont="1" applyAlignment="1">
      <alignment wrapText="1"/>
    </xf>
    <xf numFmtId="0" fontId="4" fillId="0" borderId="0" xfId="0" applyFont="1" applyAlignment="1">
      <alignment vertical="center" wrapText="1"/>
    </xf>
    <xf numFmtId="0" fontId="10" fillId="4" borderId="0" xfId="0" applyFont="1" applyFill="1" applyAlignment="1">
      <alignment horizontal="center" vertical="center" wrapText="1"/>
    </xf>
    <xf numFmtId="0" fontId="10" fillId="0" borderId="0" xfId="0" applyFont="1" applyAlignment="1">
      <alignment horizontal="left" vertical="center" wrapText="1"/>
    </xf>
    <xf numFmtId="0" fontId="3" fillId="2" borderId="10" xfId="0" applyFont="1" applyFill="1" applyBorder="1" applyAlignment="1">
      <alignment vertical="center"/>
    </xf>
    <xf numFmtId="0" fontId="4" fillId="7" borderId="0" xfId="0" applyFont="1" applyFill="1" applyAlignment="1">
      <alignment horizontal="center" vertical="center" wrapText="1"/>
    </xf>
    <xf numFmtId="0" fontId="5" fillId="0" borderId="0" xfId="0" applyFont="1" applyAlignment="1">
      <alignment horizontal="center" vertical="center" wrapText="1"/>
    </xf>
    <xf numFmtId="3" fontId="10" fillId="3" borderId="6" xfId="0" applyNumberFormat="1" applyFont="1" applyFill="1" applyBorder="1" applyAlignment="1">
      <alignment horizontal="center" vertical="center" wrapText="1"/>
    </xf>
    <xf numFmtId="0" fontId="6" fillId="5" borderId="12"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5" borderId="13" xfId="0" applyFont="1" applyFill="1" applyBorder="1" applyAlignment="1">
      <alignment horizontal="center" vertical="center" wrapText="1"/>
    </xf>
    <xf numFmtId="3" fontId="6" fillId="6" borderId="6" xfId="0" applyNumberFormat="1" applyFont="1" applyFill="1" applyBorder="1" applyAlignment="1">
      <alignment horizontal="center" vertical="center" wrapText="1"/>
    </xf>
    <xf numFmtId="3" fontId="10" fillId="3" borderId="12" xfId="0" applyNumberFormat="1" applyFont="1" applyFill="1" applyBorder="1" applyAlignment="1">
      <alignment horizontal="center" vertical="center" wrapText="1"/>
    </xf>
    <xf numFmtId="14" fontId="4" fillId="0" borderId="15" xfId="0" applyNumberFormat="1" applyFont="1" applyBorder="1" applyAlignment="1">
      <alignment horizontal="center" vertical="center" wrapText="1"/>
    </xf>
    <xf numFmtId="14" fontId="13" fillId="0" borderId="5" xfId="0" applyNumberFormat="1" applyFont="1" applyBorder="1" applyAlignment="1">
      <alignment horizontal="center" vertical="center" wrapText="1"/>
    </xf>
    <xf numFmtId="0" fontId="13" fillId="0" borderId="15" xfId="0" applyFont="1" applyBorder="1" applyAlignment="1">
      <alignment horizontal="center" vertical="center"/>
    </xf>
    <xf numFmtId="0" fontId="4" fillId="0" borderId="15" xfId="0" applyFont="1" applyBorder="1" applyAlignment="1">
      <alignment horizontal="center" vertical="center"/>
    </xf>
    <xf numFmtId="0" fontId="4" fillId="0" borderId="16" xfId="0" applyFont="1" applyBorder="1" applyAlignment="1">
      <alignment horizontal="center" vertical="center"/>
    </xf>
    <xf numFmtId="9" fontId="4" fillId="0" borderId="0" xfId="1" applyFont="1" applyBorder="1" applyAlignment="1">
      <alignment horizontal="center" vertical="center"/>
    </xf>
    <xf numFmtId="9" fontId="4" fillId="0" borderId="17" xfId="1" applyFont="1" applyBorder="1" applyAlignment="1">
      <alignment horizontal="center" vertical="center"/>
    </xf>
    <xf numFmtId="0" fontId="4" fillId="0" borderId="11" xfId="0" applyFont="1" applyBorder="1" applyAlignment="1">
      <alignment horizontal="center" vertical="center"/>
    </xf>
    <xf numFmtId="9" fontId="4" fillId="0" borderId="13" xfId="1" applyFont="1" applyBorder="1" applyAlignment="1">
      <alignment horizontal="center" vertical="center"/>
    </xf>
    <xf numFmtId="0" fontId="4" fillId="0" borderId="12" xfId="0" applyFont="1" applyBorder="1" applyAlignment="1">
      <alignment horizontal="center" vertical="center"/>
    </xf>
    <xf numFmtId="0" fontId="7" fillId="2" borderId="0" xfId="0" applyFont="1" applyFill="1" applyAlignment="1">
      <alignment vertical="center"/>
    </xf>
    <xf numFmtId="0" fontId="6" fillId="2" borderId="21" xfId="0" applyFont="1" applyFill="1" applyBorder="1" applyAlignment="1">
      <alignment horizontal="left" vertical="center"/>
    </xf>
    <xf numFmtId="0" fontId="4" fillId="4" borderId="21" xfId="0" applyFont="1" applyFill="1" applyBorder="1" applyAlignment="1">
      <alignment horizontal="left" vertical="center"/>
    </xf>
    <xf numFmtId="0" fontId="6" fillId="5" borderId="21" xfId="0" applyFont="1" applyFill="1" applyBorder="1" applyAlignment="1">
      <alignment horizontal="left" vertical="center"/>
    </xf>
    <xf numFmtId="0" fontId="15" fillId="0" borderId="0" xfId="0" applyFont="1"/>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16" fillId="7" borderId="18" xfId="0" applyFont="1" applyFill="1" applyBorder="1"/>
    <xf numFmtId="0" fontId="10" fillId="7" borderId="19" xfId="0" applyFont="1" applyFill="1" applyBorder="1"/>
    <xf numFmtId="0" fontId="10" fillId="7" borderId="20" xfId="0" applyFont="1" applyFill="1" applyBorder="1"/>
    <xf numFmtId="14" fontId="10" fillId="7" borderId="21" xfId="0" applyNumberFormat="1" applyFont="1" applyFill="1" applyBorder="1" applyAlignment="1">
      <alignment horizontal="right" vertical="center" wrapText="1"/>
    </xf>
    <xf numFmtId="0" fontId="10" fillId="7" borderId="0" xfId="0" applyFont="1" applyFill="1"/>
    <xf numFmtId="0" fontId="10" fillId="7" borderId="22" xfId="0" applyFont="1" applyFill="1" applyBorder="1"/>
    <xf numFmtId="0" fontId="10" fillId="7" borderId="25" xfId="0" applyFont="1" applyFill="1" applyBorder="1"/>
    <xf numFmtId="0" fontId="13" fillId="7" borderId="18" xfId="0" applyFont="1" applyFill="1" applyBorder="1" applyAlignment="1">
      <alignment horizontal="left" vertical="center"/>
    </xf>
    <xf numFmtId="0" fontId="4" fillId="7" borderId="19" xfId="0" applyFont="1" applyFill="1" applyBorder="1" applyAlignment="1">
      <alignment horizontal="left"/>
    </xf>
    <xf numFmtId="0" fontId="4" fillId="7" borderId="20" xfId="0" applyFont="1" applyFill="1" applyBorder="1" applyAlignment="1">
      <alignment horizontal="left"/>
    </xf>
    <xf numFmtId="0" fontId="4" fillId="7" borderId="0" xfId="0" applyFont="1" applyFill="1" applyAlignment="1">
      <alignment horizontal="left"/>
    </xf>
    <xf numFmtId="0" fontId="4" fillId="7" borderId="22" xfId="0" applyFont="1" applyFill="1" applyBorder="1" applyAlignment="1">
      <alignment horizontal="left"/>
    </xf>
    <xf numFmtId="0" fontId="4" fillId="7" borderId="0" xfId="0" applyFont="1" applyFill="1" applyAlignment="1">
      <alignment horizontal="left" vertical="center"/>
    </xf>
    <xf numFmtId="0" fontId="4" fillId="7" borderId="22" xfId="0" applyFont="1" applyFill="1" applyBorder="1" applyAlignment="1">
      <alignment horizontal="left" vertical="center"/>
    </xf>
    <xf numFmtId="0" fontId="13" fillId="7" borderId="18" xfId="0" applyFont="1" applyFill="1" applyBorder="1"/>
    <xf numFmtId="0" fontId="4" fillId="7" borderId="19" xfId="0" applyFont="1" applyFill="1" applyBorder="1"/>
    <xf numFmtId="0" fontId="4" fillId="7" borderId="20" xfId="0" applyFont="1" applyFill="1" applyBorder="1"/>
    <xf numFmtId="0" fontId="5" fillId="8" borderId="2" xfId="0" applyFont="1" applyFill="1" applyBorder="1" applyAlignment="1">
      <alignment vertical="center" wrapText="1"/>
    </xf>
    <xf numFmtId="0" fontId="4" fillId="2" borderId="0" xfId="0" applyFont="1" applyFill="1" applyAlignment="1">
      <alignment horizontal="center" vertical="center"/>
    </xf>
    <xf numFmtId="0" fontId="4" fillId="2" borderId="0" xfId="0" applyFont="1" applyFill="1"/>
    <xf numFmtId="0" fontId="17" fillId="7" borderId="22" xfId="0" applyFont="1" applyFill="1" applyBorder="1" applyAlignment="1">
      <alignment vertical="center" wrapText="1"/>
    </xf>
    <xf numFmtId="0" fontId="4" fillId="7" borderId="22" xfId="0" applyFont="1" applyFill="1" applyBorder="1"/>
    <xf numFmtId="0" fontId="4" fillId="7" borderId="0" xfId="0" applyFont="1" applyFill="1"/>
    <xf numFmtId="0" fontId="4" fillId="7" borderId="0" xfId="0" applyFont="1" applyFill="1" applyAlignment="1">
      <alignment wrapText="1"/>
    </xf>
    <xf numFmtId="0" fontId="4" fillId="7" borderId="21" xfId="0" applyFont="1" applyFill="1" applyBorder="1"/>
    <xf numFmtId="0" fontId="4" fillId="7" borderId="21" xfId="0" applyFont="1" applyFill="1" applyBorder="1" applyAlignment="1">
      <alignment wrapText="1"/>
    </xf>
    <xf numFmtId="0" fontId="4" fillId="7" borderId="23" xfId="0" applyFont="1" applyFill="1" applyBorder="1"/>
    <xf numFmtId="0" fontId="4" fillId="7" borderId="24" xfId="0" applyFont="1" applyFill="1" applyBorder="1"/>
    <xf numFmtId="0" fontId="4" fillId="7" borderId="25" xfId="0" applyFont="1" applyFill="1" applyBorder="1"/>
    <xf numFmtId="0" fontId="4" fillId="0" borderId="7" xfId="0" applyFont="1" applyBorder="1" applyAlignment="1" applyProtection="1">
      <alignment horizontal="center" vertical="center" wrapText="1"/>
      <protection locked="0"/>
    </xf>
    <xf numFmtId="14" fontId="4" fillId="0" borderId="8" xfId="0" applyNumberFormat="1" applyFont="1" applyBorder="1" applyAlignment="1" applyProtection="1">
      <alignment horizontal="center" vertical="center" wrapText="1"/>
      <protection locked="0"/>
    </xf>
    <xf numFmtId="0" fontId="4" fillId="0" borderId="8" xfId="0" applyFont="1" applyBorder="1" applyAlignment="1" applyProtection="1">
      <alignment horizontal="center" vertical="center" wrapText="1"/>
      <protection locked="0"/>
    </xf>
    <xf numFmtId="14" fontId="4" fillId="0" borderId="9" xfId="0" applyNumberFormat="1" applyFont="1" applyBorder="1" applyAlignment="1" applyProtection="1">
      <alignment horizontal="center" vertical="center" wrapText="1"/>
      <protection locked="0"/>
    </xf>
    <xf numFmtId="0" fontId="4" fillId="0" borderId="16" xfId="0" applyFont="1" applyBorder="1" applyAlignment="1" applyProtection="1">
      <alignment horizontal="center" vertical="center" wrapText="1"/>
      <protection locked="0"/>
    </xf>
    <xf numFmtId="14" fontId="4" fillId="0" borderId="17" xfId="0" applyNumberFormat="1" applyFont="1" applyBorder="1" applyAlignment="1" applyProtection="1">
      <alignment horizontal="center" vertical="center" wrapText="1"/>
      <protection locked="0"/>
    </xf>
    <xf numFmtId="9" fontId="4" fillId="0" borderId="7" xfId="1" applyFont="1" applyBorder="1" applyAlignment="1" applyProtection="1">
      <alignment horizontal="center" vertical="center" wrapText="1"/>
      <protection locked="0"/>
    </xf>
    <xf numFmtId="0" fontId="4" fillId="0" borderId="9" xfId="0" applyFont="1" applyBorder="1" applyAlignment="1" applyProtection="1">
      <alignment horizontal="center" vertical="center" wrapText="1"/>
      <protection locked="0"/>
    </xf>
    <xf numFmtId="9" fontId="4" fillId="0" borderId="16" xfId="1"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0" fontId="4" fillId="0" borderId="0" xfId="1" applyNumberFormat="1" applyFont="1" applyAlignment="1" applyProtection="1">
      <alignment horizontal="center" vertical="center"/>
      <protection locked="0"/>
    </xf>
    <xf numFmtId="0" fontId="4" fillId="0" borderId="0" xfId="0" applyFont="1" applyAlignment="1" applyProtection="1">
      <alignment horizontal="center" vertical="center"/>
      <protection hidden="1"/>
    </xf>
    <xf numFmtId="9" fontId="4" fillId="0" borderId="0" xfId="1" applyFont="1" applyAlignment="1" applyProtection="1">
      <alignment horizontal="center" vertical="center"/>
      <protection hidden="1"/>
    </xf>
    <xf numFmtId="0" fontId="4" fillId="0" borderId="0" xfId="0" applyFont="1" applyAlignment="1" applyProtection="1">
      <alignment horizontal="center" vertical="center"/>
      <protection locked="0"/>
    </xf>
    <xf numFmtId="14" fontId="4" fillId="0" borderId="0" xfId="0" applyNumberFormat="1" applyFont="1" applyAlignment="1" applyProtection="1">
      <alignment horizontal="center" vertical="center"/>
      <protection locked="0"/>
    </xf>
    <xf numFmtId="9" fontId="4" fillId="0" borderId="0" xfId="1" applyFont="1" applyAlignment="1" applyProtection="1">
      <alignment horizontal="center" vertical="center"/>
      <protection locked="0"/>
    </xf>
    <xf numFmtId="0" fontId="5" fillId="8" borderId="3" xfId="0" applyFont="1" applyFill="1" applyBorder="1" applyAlignment="1">
      <alignment vertical="center" wrapText="1"/>
    </xf>
    <xf numFmtId="14" fontId="12" fillId="2" borderId="0" xfId="0" applyNumberFormat="1" applyFont="1" applyFill="1" applyAlignment="1" applyProtection="1">
      <alignment horizontal="center" vertical="center"/>
      <protection locked="0"/>
    </xf>
    <xf numFmtId="14" fontId="4" fillId="0" borderId="0" xfId="0" applyNumberFormat="1" applyFont="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8" xfId="0" applyFont="1" applyBorder="1" applyAlignment="1" applyProtection="1">
      <alignment horizontal="center" vertical="center" wrapText="1"/>
      <protection hidden="1"/>
    </xf>
    <xf numFmtId="0" fontId="4" fillId="0" borderId="0" xfId="0" applyFont="1" applyAlignment="1" applyProtection="1">
      <alignment horizontal="center" vertical="center" wrapText="1"/>
      <protection hidden="1"/>
    </xf>
    <xf numFmtId="0" fontId="4" fillId="0" borderId="9" xfId="0" applyFont="1" applyBorder="1" applyAlignment="1" applyProtection="1">
      <alignment horizontal="center" vertical="center" wrapText="1"/>
      <protection hidden="1"/>
    </xf>
    <xf numFmtId="0" fontId="4" fillId="0" borderId="17" xfId="0" applyFont="1" applyBorder="1" applyAlignment="1" applyProtection="1">
      <alignment horizontal="center" vertical="center" wrapText="1"/>
      <protection hidden="1"/>
    </xf>
    <xf numFmtId="9" fontId="4" fillId="0" borderId="7" xfId="1" applyFont="1" applyBorder="1" applyAlignment="1" applyProtection="1">
      <alignment horizontal="center" vertical="center" wrapText="1"/>
      <protection hidden="1"/>
    </xf>
    <xf numFmtId="1" fontId="4" fillId="0" borderId="9" xfId="1" applyNumberFormat="1" applyFont="1" applyBorder="1" applyAlignment="1" applyProtection="1">
      <alignment horizontal="center" vertical="center" wrapText="1"/>
      <protection hidden="1"/>
    </xf>
    <xf numFmtId="0" fontId="4" fillId="0" borderId="7" xfId="0" applyFont="1" applyBorder="1" applyAlignment="1" applyProtection="1">
      <alignment horizontal="center" vertical="center" wrapText="1"/>
      <protection hidden="1"/>
    </xf>
    <xf numFmtId="9" fontId="4" fillId="0" borderId="8" xfId="1" applyFont="1" applyBorder="1" applyAlignment="1" applyProtection="1">
      <alignment horizontal="center" vertical="center" wrapText="1"/>
      <protection hidden="1"/>
    </xf>
    <xf numFmtId="14" fontId="4" fillId="0" borderId="8" xfId="1" applyNumberFormat="1" applyFont="1" applyFill="1" applyBorder="1" applyAlignment="1" applyProtection="1">
      <alignment horizontal="center" vertical="center" wrapText="1"/>
      <protection hidden="1"/>
    </xf>
    <xf numFmtId="14" fontId="4" fillId="0" borderId="9" xfId="1" applyNumberFormat="1" applyFont="1" applyFill="1" applyBorder="1" applyAlignment="1" applyProtection="1">
      <alignment horizontal="center" vertical="center" wrapText="1"/>
      <protection hidden="1"/>
    </xf>
    <xf numFmtId="9" fontId="4" fillId="0" borderId="16" xfId="1" applyFont="1" applyBorder="1" applyAlignment="1" applyProtection="1">
      <alignment horizontal="center" vertical="center" wrapText="1"/>
      <protection hidden="1"/>
    </xf>
    <xf numFmtId="1" fontId="4" fillId="0" borderId="17" xfId="1" applyNumberFormat="1" applyFont="1" applyBorder="1" applyAlignment="1" applyProtection="1">
      <alignment horizontal="center" vertical="center" wrapText="1"/>
      <protection hidden="1"/>
    </xf>
    <xf numFmtId="0" fontId="4" fillId="0" borderId="16" xfId="0" applyFont="1" applyBorder="1" applyAlignment="1" applyProtection="1">
      <alignment horizontal="center" vertical="center" wrapText="1"/>
      <protection hidden="1"/>
    </xf>
    <xf numFmtId="9" fontId="4" fillId="0" borderId="0" xfId="1" applyFont="1" applyBorder="1" applyAlignment="1" applyProtection="1">
      <alignment horizontal="center" vertical="center" wrapText="1"/>
      <protection hidden="1"/>
    </xf>
    <xf numFmtId="14" fontId="4" fillId="0" borderId="0" xfId="1" applyNumberFormat="1" applyFont="1" applyFill="1" applyBorder="1" applyAlignment="1" applyProtection="1">
      <alignment horizontal="center" vertical="center" wrapText="1"/>
      <protection hidden="1"/>
    </xf>
    <xf numFmtId="14" fontId="4" fillId="0" borderId="17" xfId="1" applyNumberFormat="1" applyFont="1" applyFill="1" applyBorder="1" applyAlignment="1" applyProtection="1">
      <alignment horizontal="center" vertical="center" wrapText="1"/>
      <protection hidden="1"/>
    </xf>
    <xf numFmtId="14" fontId="4" fillId="0" borderId="8" xfId="0" applyNumberFormat="1" applyFont="1" applyBorder="1" applyAlignment="1" applyProtection="1">
      <alignment horizontal="center" vertical="center" wrapText="1"/>
      <protection hidden="1"/>
    </xf>
    <xf numFmtId="14" fontId="4" fillId="0" borderId="0" xfId="0" applyNumberFormat="1" applyFont="1" applyAlignment="1" applyProtection="1">
      <alignment horizontal="center" vertical="center" wrapText="1"/>
      <protection hidden="1"/>
    </xf>
    <xf numFmtId="0" fontId="4" fillId="7" borderId="21" xfId="0" applyFont="1" applyFill="1" applyBorder="1" applyAlignment="1">
      <alignment horizontal="left" vertical="top" wrapText="1"/>
    </xf>
    <xf numFmtId="0" fontId="4" fillId="7" borderId="0" xfId="0" applyFont="1" applyFill="1" applyAlignment="1">
      <alignment horizontal="left" vertical="top" wrapText="1"/>
    </xf>
    <xf numFmtId="0" fontId="4" fillId="7" borderId="22" xfId="0" applyFont="1" applyFill="1" applyBorder="1" applyAlignment="1">
      <alignment horizontal="left" vertical="top" wrapText="1"/>
    </xf>
    <xf numFmtId="0" fontId="4" fillId="7" borderId="18" xfId="0" applyFont="1" applyFill="1" applyBorder="1" applyAlignment="1">
      <alignment horizontal="left" vertical="center"/>
    </xf>
    <xf numFmtId="0" fontId="4" fillId="7" borderId="19" xfId="0" applyFont="1" applyFill="1" applyBorder="1" applyAlignment="1">
      <alignment horizontal="left" vertical="center"/>
    </xf>
    <xf numFmtId="0" fontId="4" fillId="7" borderId="20" xfId="0" applyFont="1" applyFill="1" applyBorder="1" applyAlignment="1">
      <alignment horizontal="left" vertical="center"/>
    </xf>
    <xf numFmtId="0" fontId="4" fillId="7" borderId="21" xfId="0" applyFont="1" applyFill="1" applyBorder="1" applyAlignment="1">
      <alignment horizontal="left" vertical="center"/>
    </xf>
    <xf numFmtId="0" fontId="4" fillId="7" borderId="0" xfId="0" applyFont="1" applyFill="1" applyAlignment="1">
      <alignment horizontal="left" vertical="center"/>
    </xf>
    <xf numFmtId="0" fontId="4" fillId="7" borderId="22" xfId="0" applyFont="1" applyFill="1" applyBorder="1" applyAlignment="1">
      <alignment horizontal="left" vertical="center"/>
    </xf>
    <xf numFmtId="0" fontId="10" fillId="7" borderId="23" xfId="0" applyFont="1" applyFill="1" applyBorder="1" applyAlignment="1">
      <alignment vertical="center" wrapText="1"/>
    </xf>
    <xf numFmtId="0" fontId="10" fillId="7" borderId="24" xfId="0" applyFont="1" applyFill="1" applyBorder="1" applyAlignment="1">
      <alignment vertical="center" wrapText="1"/>
    </xf>
    <xf numFmtId="0" fontId="10" fillId="7" borderId="25" xfId="0" applyFont="1" applyFill="1" applyBorder="1" applyAlignment="1">
      <alignment vertical="center" wrapText="1"/>
    </xf>
    <xf numFmtId="0" fontId="10" fillId="7" borderId="21" xfId="0" applyFont="1" applyFill="1" applyBorder="1" applyAlignment="1">
      <alignment horizontal="left" vertical="center" wrapText="1"/>
    </xf>
    <xf numFmtId="0" fontId="10" fillId="7" borderId="0" xfId="0" applyFont="1" applyFill="1" applyAlignment="1">
      <alignment horizontal="left" vertical="center" wrapText="1"/>
    </xf>
    <xf numFmtId="0" fontId="10" fillId="7" borderId="22" xfId="0" applyFont="1" applyFill="1" applyBorder="1" applyAlignment="1">
      <alignment horizontal="left" vertical="center" wrapText="1"/>
    </xf>
    <xf numFmtId="0" fontId="4" fillId="7" borderId="21" xfId="0" applyFont="1" applyFill="1" applyBorder="1" applyAlignment="1">
      <alignment horizontal="left" vertical="center" wrapText="1"/>
    </xf>
    <xf numFmtId="0" fontId="4" fillId="7" borderId="0" xfId="0" applyFont="1" applyFill="1" applyAlignment="1">
      <alignment horizontal="left" vertical="center" wrapText="1"/>
    </xf>
    <xf numFmtId="0" fontId="4" fillId="7" borderId="22" xfId="0" applyFont="1" applyFill="1" applyBorder="1" applyAlignment="1">
      <alignment horizontal="left" vertical="center" wrapText="1"/>
    </xf>
    <xf numFmtId="0" fontId="4" fillId="7" borderId="23" xfId="0" applyFont="1" applyFill="1" applyBorder="1" applyAlignment="1">
      <alignment horizontal="left" vertical="center" wrapText="1"/>
    </xf>
    <xf numFmtId="0" fontId="4" fillId="7" borderId="24" xfId="0" applyFont="1" applyFill="1" applyBorder="1" applyAlignment="1">
      <alignment horizontal="left" vertical="center" wrapText="1"/>
    </xf>
    <xf numFmtId="0" fontId="4" fillId="7" borderId="25" xfId="0" applyFont="1" applyFill="1" applyBorder="1" applyAlignment="1">
      <alignment horizontal="left" vertical="center" wrapText="1"/>
    </xf>
    <xf numFmtId="0" fontId="17" fillId="7" borderId="23" xfId="0" applyFont="1" applyFill="1" applyBorder="1" applyAlignment="1">
      <alignment horizontal="center" vertical="center" wrapText="1"/>
    </xf>
    <xf numFmtId="0" fontId="17" fillId="7" borderId="24" xfId="0" applyFont="1" applyFill="1" applyBorder="1" applyAlignment="1">
      <alignment horizontal="center" vertical="center" wrapText="1"/>
    </xf>
    <xf numFmtId="0" fontId="17" fillId="7" borderId="21" xfId="0" applyFont="1" applyFill="1" applyBorder="1" applyAlignment="1">
      <alignment horizontal="center" vertical="center" wrapText="1"/>
    </xf>
    <xf numFmtId="0" fontId="17" fillId="7" borderId="0" xfId="0" applyFont="1" applyFill="1" applyAlignment="1">
      <alignment horizontal="center" vertical="center" wrapText="1"/>
    </xf>
    <xf numFmtId="0" fontId="10" fillId="7" borderId="5"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6" xfId="0" applyFont="1" applyFill="1" applyBorder="1" applyAlignment="1">
      <alignment horizontal="center" vertical="center" wrapText="1"/>
    </xf>
    <xf numFmtId="0" fontId="10" fillId="7" borderId="8" xfId="0" applyFont="1" applyFill="1" applyBorder="1" applyAlignment="1">
      <alignment horizontal="center" vertical="center" wrapText="1"/>
    </xf>
    <xf numFmtId="0" fontId="10" fillId="7" borderId="0" xfId="0" applyFont="1" applyFill="1" applyAlignment="1">
      <alignment horizontal="center" vertical="center" wrapText="1"/>
    </xf>
    <xf numFmtId="0" fontId="10" fillId="7" borderId="13" xfId="0" applyFont="1" applyFill="1" applyBorder="1" applyAlignment="1">
      <alignment horizontal="center" vertical="center" wrapText="1"/>
    </xf>
    <xf numFmtId="14" fontId="10" fillId="7" borderId="5" xfId="0" applyNumberFormat="1" applyFont="1" applyFill="1" applyBorder="1" applyAlignment="1">
      <alignment horizontal="center" vertical="center" wrapText="1"/>
    </xf>
    <xf numFmtId="14" fontId="10" fillId="7" borderId="14" xfId="0" applyNumberFormat="1" applyFont="1" applyFill="1" applyBorder="1" applyAlignment="1">
      <alignment horizontal="center" vertical="center" wrapText="1"/>
    </xf>
    <xf numFmtId="14" fontId="10" fillId="7" borderId="6" xfId="0" applyNumberFormat="1"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8" borderId="2" xfId="0" applyFont="1" applyFill="1" applyBorder="1" applyAlignment="1">
      <alignment horizontal="center" vertical="center" wrapText="1"/>
    </xf>
    <xf numFmtId="3" fontId="10" fillId="7" borderId="5" xfId="0" applyNumberFormat="1" applyFont="1" applyFill="1" applyBorder="1" applyAlignment="1">
      <alignment horizontal="center" vertical="center" wrapText="1"/>
    </xf>
    <xf numFmtId="3" fontId="10" fillId="7" borderId="14" xfId="0" applyNumberFormat="1" applyFont="1" applyFill="1" applyBorder="1" applyAlignment="1">
      <alignment horizontal="center" vertical="center" wrapText="1"/>
    </xf>
    <xf numFmtId="3" fontId="10" fillId="7" borderId="6" xfId="0" applyNumberFormat="1" applyFont="1" applyFill="1" applyBorder="1" applyAlignment="1">
      <alignment horizontal="center" vertical="center" wrapText="1"/>
    </xf>
    <xf numFmtId="0" fontId="5" fillId="8" borderId="3" xfId="0" applyFont="1" applyFill="1" applyBorder="1" applyAlignment="1">
      <alignment horizontal="center" vertical="center" wrapText="1"/>
    </xf>
    <xf numFmtId="0" fontId="5" fillId="8" borderId="7" xfId="0" applyFont="1" applyFill="1" applyBorder="1" applyAlignment="1">
      <alignment horizontal="center" vertical="center" wrapText="1"/>
    </xf>
    <xf numFmtId="0" fontId="5" fillId="8" borderId="8" xfId="0" applyFont="1" applyFill="1" applyBorder="1" applyAlignment="1">
      <alignment horizontal="center" vertical="center" wrapText="1"/>
    </xf>
    <xf numFmtId="0" fontId="5" fillId="8" borderId="9" xfId="0" applyFont="1" applyFill="1" applyBorder="1" applyAlignment="1">
      <alignment horizontal="center" vertical="center" wrapText="1"/>
    </xf>
    <xf numFmtId="14" fontId="11" fillId="7" borderId="7" xfId="0" applyNumberFormat="1" applyFont="1" applyFill="1" applyBorder="1" applyAlignment="1">
      <alignment horizontal="center" vertical="center" wrapText="1"/>
    </xf>
    <xf numFmtId="14" fontId="11" fillId="7" borderId="9" xfId="0" applyNumberFormat="1" applyFont="1" applyFill="1" applyBorder="1" applyAlignment="1">
      <alignment horizontal="center" vertical="center" wrapText="1"/>
    </xf>
    <xf numFmtId="3" fontId="5" fillId="8" borderId="1" xfId="0" applyNumberFormat="1" applyFont="1" applyFill="1" applyBorder="1" applyAlignment="1">
      <alignment horizontal="center" vertical="center" wrapText="1"/>
    </xf>
    <xf numFmtId="3" fontId="5" fillId="8" borderId="3" xfId="0" applyNumberFormat="1" applyFont="1" applyFill="1" applyBorder="1" applyAlignment="1">
      <alignment horizontal="center" vertical="center" wrapText="1"/>
    </xf>
    <xf numFmtId="3" fontId="5" fillId="8" borderId="2" xfId="0" applyNumberFormat="1" applyFont="1" applyFill="1" applyBorder="1" applyAlignment="1">
      <alignment horizontal="center" vertical="center" wrapText="1"/>
    </xf>
    <xf numFmtId="0" fontId="11" fillId="7" borderId="1"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1" fillId="7" borderId="2" xfId="0" applyFont="1" applyFill="1" applyBorder="1" applyAlignment="1">
      <alignment horizontal="center" vertical="center" wrapText="1"/>
    </xf>
    <xf numFmtId="0" fontId="13" fillId="0" borderId="1" xfId="0" applyFont="1" applyBorder="1" applyAlignment="1">
      <alignment horizontal="center" vertical="center"/>
    </xf>
    <xf numFmtId="0" fontId="13" fillId="0" borderId="3" xfId="0" applyFont="1" applyBorder="1" applyAlignment="1">
      <alignment horizontal="center" vertical="center"/>
    </xf>
    <xf numFmtId="0" fontId="13" fillId="0" borderId="2" xfId="0" applyFont="1" applyBorder="1" applyAlignment="1">
      <alignment horizontal="center" vertical="center"/>
    </xf>
    <xf numFmtId="0" fontId="4" fillId="0" borderId="0" xfId="0" applyFont="1" applyBorder="1" applyAlignment="1" applyProtection="1">
      <alignment horizontal="center" vertical="center" wrapText="1"/>
      <protection hidden="1"/>
    </xf>
    <xf numFmtId="14" fontId="4" fillId="0" borderId="0" xfId="0" applyNumberFormat="1" applyFont="1" applyBorder="1" applyAlignment="1" applyProtection="1">
      <alignment horizontal="center" vertical="center" wrapText="1"/>
      <protection locked="0"/>
    </xf>
    <xf numFmtId="0" fontId="4" fillId="0" borderId="0" xfId="0" applyFont="1" applyBorder="1" applyAlignment="1" applyProtection="1">
      <alignment horizontal="center" vertical="center" wrapText="1"/>
      <protection locked="0"/>
    </xf>
    <xf numFmtId="14" fontId="4" fillId="0" borderId="16" xfId="1" applyNumberFormat="1" applyFont="1" applyFill="1" applyBorder="1" applyAlignment="1" applyProtection="1">
      <alignment horizontal="center" vertical="center" wrapText="1"/>
      <protection locked="0"/>
    </xf>
    <xf numFmtId="14" fontId="4" fillId="0" borderId="0" xfId="1" applyNumberFormat="1" applyFont="1" applyFill="1" applyBorder="1" applyAlignment="1" applyProtection="1">
      <alignment horizontal="center" vertical="center" wrapText="1"/>
      <protection locked="0"/>
    </xf>
    <xf numFmtId="14" fontId="4" fillId="0" borderId="17" xfId="1" applyNumberFormat="1" applyFont="1" applyFill="1" applyBorder="1" applyAlignment="1" applyProtection="1">
      <alignment horizontal="center" vertical="center" wrapText="1"/>
      <protection locked="0"/>
    </xf>
    <xf numFmtId="14" fontId="4" fillId="0" borderId="0" xfId="0" applyNumberFormat="1" applyFont="1" applyBorder="1" applyAlignment="1" applyProtection="1">
      <alignment horizontal="center" vertical="center" wrapText="1"/>
      <protection hidden="1"/>
    </xf>
  </cellXfs>
  <cellStyles count="2">
    <cellStyle name="Normal" xfId="0" builtinId="0"/>
    <cellStyle name="Percent" xfId="1" builtinId="5"/>
  </cellStyles>
  <dxfs count="72">
    <dxf>
      <font>
        <strike val="0"/>
        <outline val="0"/>
        <shadow val="0"/>
        <u val="none"/>
        <vertAlign val="baseline"/>
        <sz val="11"/>
        <color theme="1"/>
        <name val="Calibri"/>
        <family val="2"/>
        <scheme val="none"/>
      </font>
      <numFmt numFmtId="0" formatCode="General"/>
      <alignment horizontal="center" vertical="center" textRotation="0" wrapText="0" indent="0" justifyLastLine="0" shrinkToFit="0" readingOrder="0"/>
      <protection locked="1" hidden="1"/>
    </dxf>
    <dxf>
      <font>
        <strike val="0"/>
        <outline val="0"/>
        <shadow val="0"/>
        <u val="none"/>
        <vertAlign val="baseline"/>
        <sz val="11"/>
        <color theme="1"/>
        <name val="Calibri"/>
        <family val="2"/>
        <scheme val="none"/>
      </font>
      <numFmt numFmtId="13" formatCode="0%"/>
      <alignment horizontal="center" vertical="center" textRotation="0" wrapText="0" indent="0" justifyLastLine="0" shrinkToFit="0" readingOrder="0"/>
      <protection locked="1" hidden="1"/>
    </dxf>
    <dxf>
      <font>
        <b/>
        <i val="0"/>
        <color theme="0"/>
      </font>
      <fill>
        <patternFill>
          <bgColor rgb="FFC00000"/>
        </patternFill>
      </fill>
    </dxf>
    <dxf>
      <font>
        <b/>
        <i val="0"/>
        <color theme="0"/>
      </font>
      <fill>
        <patternFill>
          <bgColor theme="5"/>
        </patternFill>
      </fill>
    </dxf>
    <dxf>
      <font>
        <b/>
        <i val="0"/>
        <strike/>
        <color rgb="FFC00000"/>
      </font>
    </dxf>
    <dxf>
      <font>
        <b/>
        <i val="0"/>
        <color theme="0"/>
      </font>
      <fill>
        <patternFill>
          <bgColor rgb="FFC00000"/>
        </patternFill>
      </fill>
    </dxf>
    <dxf>
      <font>
        <b/>
        <i val="0"/>
        <color theme="0"/>
      </font>
      <fill>
        <patternFill>
          <bgColor theme="5"/>
        </patternFill>
      </fill>
    </dxf>
    <dxf>
      <font>
        <b/>
        <i val="0"/>
        <color theme="0"/>
      </font>
      <fill>
        <patternFill>
          <bgColor rgb="FFC00000"/>
        </patternFill>
      </fill>
    </dxf>
    <dxf>
      <font>
        <b/>
        <i val="0"/>
        <color theme="0"/>
      </font>
      <fill>
        <patternFill>
          <bgColor rgb="FFC00000"/>
        </patternFill>
      </fill>
    </dxf>
    <dxf>
      <font>
        <b/>
        <i val="0"/>
        <color theme="0"/>
      </font>
      <fill>
        <patternFill>
          <bgColor theme="5"/>
        </patternFill>
      </fill>
    </dxf>
    <dxf>
      <font>
        <b/>
        <i val="0"/>
        <color theme="0"/>
      </font>
      <fill>
        <patternFill>
          <bgColor theme="5"/>
        </patternFill>
      </fill>
    </dxf>
    <dxf>
      <font>
        <b/>
        <i val="0"/>
        <color theme="0"/>
      </font>
      <fill>
        <patternFill>
          <bgColor theme="5"/>
        </patternFill>
      </fill>
    </dxf>
    <dxf>
      <font>
        <b/>
        <i val="0"/>
        <color theme="0"/>
      </font>
      <fill>
        <patternFill>
          <bgColor theme="5"/>
        </patternFill>
      </fill>
    </dxf>
    <dxf>
      <font>
        <b/>
        <i val="0"/>
        <color theme="0"/>
      </font>
      <fill>
        <patternFill>
          <bgColor theme="5"/>
        </patternFill>
      </fill>
    </dxf>
    <dxf>
      <font>
        <b/>
        <i val="0"/>
        <color theme="0"/>
      </font>
      <fill>
        <patternFill>
          <bgColor rgb="FFC00000"/>
        </patternFill>
      </fill>
    </dxf>
    <dxf>
      <font>
        <b/>
        <i val="0"/>
        <color theme="0"/>
      </font>
      <fill>
        <patternFill>
          <bgColor theme="5"/>
        </patternFill>
      </fill>
    </dxf>
    <dxf>
      <font>
        <b/>
        <i val="0"/>
        <color theme="0"/>
      </font>
      <fill>
        <patternFill>
          <bgColor rgb="FFC00000"/>
        </patternFill>
      </fill>
    </dxf>
    <dxf>
      <font>
        <b/>
        <i val="0"/>
        <color theme="0"/>
      </font>
      <fill>
        <patternFill>
          <bgColor rgb="FFC00000"/>
        </patternFill>
      </fill>
    </dxf>
    <dxf>
      <font>
        <strike val="0"/>
        <outline val="0"/>
        <shadow val="0"/>
        <u val="none"/>
        <vertAlign val="baseline"/>
        <sz val="11"/>
        <color theme="1"/>
        <name val="Calibri"/>
        <family val="2"/>
        <scheme val="none"/>
      </font>
      <alignment horizontal="center" vertical="center" textRotation="0" indent="0" justifyLastLine="0" shrinkToFit="0" readingOrder="0"/>
    </dxf>
    <dxf>
      <font>
        <strike val="0"/>
        <outline val="0"/>
        <shadow val="0"/>
        <u val="none"/>
        <vertAlign val="baseline"/>
        <sz val="11"/>
        <color theme="1"/>
        <name val="Calibri"/>
        <family val="2"/>
        <scheme val="none"/>
      </font>
      <alignment horizontal="center" vertical="center" textRotation="0" indent="0" justifyLastLine="0" shrinkToFit="0" readingOrder="0"/>
    </dxf>
    <dxf>
      <font>
        <strike val="0"/>
        <outline val="0"/>
        <shadow val="0"/>
        <u val="none"/>
        <vertAlign val="baseline"/>
        <sz val="11"/>
        <color theme="1"/>
        <name val="Calibri"/>
        <family val="2"/>
        <scheme val="none"/>
      </font>
      <alignment horizontal="center" vertical="center" textRotation="0" indent="0" justifyLastLine="0" shrinkToFit="0" readingOrder="0"/>
    </dxf>
    <dxf>
      <font>
        <strike val="0"/>
        <outline val="0"/>
        <shadow val="0"/>
        <u val="none"/>
        <vertAlign val="baseline"/>
        <sz val="11"/>
        <color theme="1"/>
        <name val="Calibri"/>
        <family val="2"/>
        <scheme val="none"/>
      </font>
      <alignment horizontal="center" vertical="center" textRotation="0" indent="0" justifyLastLine="0" shrinkToFit="0" readingOrder="0"/>
    </dxf>
    <dxf>
      <font>
        <strike val="0"/>
        <outline val="0"/>
        <shadow val="0"/>
        <u val="none"/>
        <vertAlign val="baseline"/>
        <sz val="11"/>
        <color theme="1"/>
        <name val="Calibri"/>
        <family val="2"/>
        <scheme val="none"/>
      </font>
      <numFmt numFmtId="0" formatCode="General"/>
      <alignment horizontal="center" vertical="center" textRotation="0" wrapText="0" indent="0" justifyLastLine="0" shrinkToFit="0" readingOrder="0"/>
      <protection locked="0" hidden="0"/>
    </dxf>
    <dxf>
      <font>
        <strike val="0"/>
        <outline val="0"/>
        <shadow val="0"/>
        <u val="none"/>
        <vertAlign val="baseline"/>
        <sz val="11"/>
        <color theme="1"/>
        <name val="Calibri"/>
        <family val="2"/>
        <scheme val="none"/>
      </font>
      <numFmt numFmtId="13" formatCode="0%"/>
      <alignment horizontal="center" vertical="center" textRotation="0" wrapText="0" indent="0" justifyLastLine="0" shrinkToFit="0" readingOrder="0"/>
      <protection locked="1" hidden="1"/>
    </dxf>
    <dxf>
      <font>
        <strike val="0"/>
        <outline val="0"/>
        <shadow val="0"/>
        <u val="none"/>
        <vertAlign val="baseline"/>
        <sz val="11"/>
        <color theme="1"/>
        <name val="Calibri"/>
        <family val="2"/>
        <scheme val="none"/>
      </font>
      <numFmt numFmtId="13" formatCode="0%"/>
      <alignment horizontal="center" vertical="center" textRotation="0" wrapText="0" indent="0" justifyLastLine="0" shrinkToFit="0" readingOrder="0"/>
      <protection locked="1" hidden="1"/>
    </dxf>
    <dxf>
      <font>
        <strike val="0"/>
        <outline val="0"/>
        <shadow val="0"/>
        <u val="none"/>
        <vertAlign val="baseline"/>
        <sz val="11"/>
        <color theme="1"/>
        <name val="Calibri"/>
        <family val="2"/>
        <scheme val="none"/>
      </font>
      <numFmt numFmtId="0" formatCode="General"/>
      <alignment horizontal="center" vertical="center" textRotation="0" wrapText="0" indent="0" justifyLastLine="0" shrinkToFit="0" readingOrder="0"/>
      <protection locked="1" hidden="1"/>
    </dxf>
    <dxf>
      <font>
        <strike val="0"/>
        <outline val="0"/>
        <shadow val="0"/>
        <u val="none"/>
        <vertAlign val="baseline"/>
        <sz val="11"/>
        <color theme="1"/>
        <name val="Calibri"/>
        <family val="2"/>
        <scheme val="none"/>
      </font>
      <alignment horizontal="center" vertical="center" textRotation="0" wrapText="0" indent="0" justifyLastLine="0" shrinkToFit="0" readingOrder="0"/>
      <protection locked="0" hidden="0"/>
    </dxf>
    <dxf>
      <font>
        <strike val="0"/>
        <outline val="0"/>
        <shadow val="0"/>
        <u val="none"/>
        <vertAlign val="baseline"/>
        <sz val="11"/>
        <color theme="1"/>
        <name val="Calibri"/>
        <family val="2"/>
        <scheme val="none"/>
      </font>
      <alignment horizontal="center" vertical="center" textRotation="0" wrapText="0" indent="0" justifyLastLine="0" shrinkToFit="0" readingOrder="0"/>
      <protection locked="0" hidden="0"/>
    </dxf>
    <dxf>
      <font>
        <strike val="0"/>
        <outline val="0"/>
        <shadow val="0"/>
        <u val="none"/>
        <vertAlign val="baseline"/>
        <sz val="11"/>
        <color theme="1"/>
        <name val="Calibri"/>
        <family val="2"/>
        <scheme val="none"/>
      </font>
      <alignment horizontal="center" vertical="center" textRotation="0" wrapText="0" indent="0" justifyLastLine="0" shrinkToFit="0" readingOrder="0"/>
      <protection locked="0" hidden="0"/>
    </dxf>
    <dxf>
      <font>
        <strike val="0"/>
        <outline val="0"/>
        <shadow val="0"/>
        <u val="none"/>
        <vertAlign val="baseline"/>
        <sz val="11"/>
        <color theme="1"/>
        <name val="Calibri"/>
        <family val="2"/>
        <scheme val="none"/>
      </font>
      <alignment horizontal="center" vertical="center" textRotation="0" wrapText="0" indent="0" justifyLastLine="0" shrinkToFit="0" readingOrder="0"/>
      <protection locked="0" hidden="0"/>
    </dxf>
    <dxf>
      <font>
        <strike val="0"/>
        <outline val="0"/>
        <shadow val="0"/>
        <u val="none"/>
        <vertAlign val="baseline"/>
        <sz val="11"/>
        <color theme="1"/>
        <name val="Calibri"/>
        <family val="2"/>
        <scheme val="none"/>
      </font>
      <alignment horizontal="center" vertical="center" textRotation="0" wrapText="0" indent="0" justifyLastLine="0" shrinkToFit="0" readingOrder="0"/>
      <protection locked="0" hidden="0"/>
    </dxf>
    <dxf>
      <font>
        <strike val="0"/>
        <outline val="0"/>
        <shadow val="0"/>
        <u val="none"/>
        <vertAlign val="baseline"/>
        <sz val="11"/>
        <color theme="1"/>
        <name val="Calibri"/>
        <family val="2"/>
        <scheme val="none"/>
      </font>
      <alignment horizontal="center" vertical="center" textRotation="0" wrapText="0" indent="0" justifyLastLine="0" shrinkToFit="0" readingOrder="0"/>
      <protection locked="0" hidden="0"/>
    </dxf>
    <dxf>
      <font>
        <strike val="0"/>
        <outline val="0"/>
        <shadow val="0"/>
        <u val="none"/>
        <vertAlign val="baseline"/>
        <sz val="11"/>
        <color theme="1"/>
        <name val="Calibri"/>
        <family val="2"/>
        <scheme val="none"/>
      </font>
      <alignment horizontal="center" vertical="center" textRotation="0" wrapText="0" indent="0" justifyLastLine="0" shrinkToFit="0" readingOrder="0"/>
    </dxf>
    <dxf>
      <font>
        <strike val="0"/>
        <outline val="0"/>
        <shadow val="0"/>
        <u val="none"/>
        <vertAlign val="baseline"/>
        <sz val="11"/>
        <color theme="1"/>
        <name val="Calibri"/>
        <family val="2"/>
        <scheme val="none"/>
      </font>
      <fill>
        <patternFill patternType="solid">
          <fgColor indexed="64"/>
          <bgColor rgb="FF002664"/>
        </patternFill>
      </fill>
      <alignment horizontal="center" vertical="center" textRotation="0" wrapText="1" indent="0" justifyLastLine="0" shrinkToFit="0" readingOrder="0"/>
    </dxf>
    <dxf>
      <font>
        <b val="0"/>
        <strike val="0"/>
        <outline val="0"/>
        <shadow val="0"/>
        <u val="none"/>
        <vertAlign val="baseline"/>
        <name val="Calibri"/>
        <family val="2"/>
        <scheme val="none"/>
      </font>
      <numFmt numFmtId="0" formatCode="General"/>
      <alignment horizontal="center" vertical="center" textRotation="0" wrapText="1" indent="0" justifyLastLine="0" shrinkToFit="0" readingOrder="0"/>
      <protection locked="0" hidden="0"/>
    </dxf>
    <dxf>
      <font>
        <b val="0"/>
        <strike val="0"/>
        <outline val="0"/>
        <shadow val="0"/>
        <u val="none"/>
        <vertAlign val="baseline"/>
        <name val="Calibri"/>
        <family val="2"/>
        <scheme val="none"/>
      </font>
      <numFmt numFmtId="19" formatCode="m/d/yyyy"/>
      <alignment horizontal="center" vertical="center" textRotation="0" wrapText="1" indent="0" justifyLastLine="0" shrinkToFit="0" readingOrder="0"/>
      <protection locked="0" hidden="0"/>
    </dxf>
    <dxf>
      <font>
        <b val="0"/>
        <strike val="0"/>
        <outline val="0"/>
        <shadow val="0"/>
        <u val="none"/>
        <vertAlign val="baseline"/>
        <name val="Calibri"/>
        <family val="2"/>
        <scheme val="none"/>
      </font>
      <alignment horizontal="center" vertical="center" textRotation="0" wrapText="1" indent="0" justifyLastLine="0" shrinkToFit="0" readingOrder="0"/>
      <protection locked="0" hidden="0"/>
    </dxf>
    <dxf>
      <font>
        <b val="0"/>
        <strike val="0"/>
        <outline val="0"/>
        <shadow val="0"/>
        <u val="none"/>
        <vertAlign val="baseline"/>
        <name val="Calibri"/>
        <family val="2"/>
        <scheme val="none"/>
      </font>
      <numFmt numFmtId="13" formatCode="0%"/>
      <alignment horizontal="center" vertical="center" textRotation="0" wrapText="1" indent="0" justifyLastLine="0" shrinkToFit="0" readingOrder="0"/>
      <protection locked="1" hidden="1"/>
    </dxf>
    <dxf>
      <font>
        <b val="0"/>
        <strike val="0"/>
        <outline val="0"/>
        <shadow val="0"/>
        <u val="none"/>
        <vertAlign val="baseline"/>
        <name val="Calibri"/>
        <family val="2"/>
        <scheme val="none"/>
      </font>
      <numFmt numFmtId="19" formatCode="m/d/yyyy"/>
      <alignment horizontal="center" vertical="center" textRotation="0" wrapText="1" indent="0" justifyLastLine="0" shrinkToFit="0" readingOrder="0"/>
      <protection locked="1" hidden="1"/>
    </dxf>
    <dxf>
      <font>
        <b val="0"/>
        <strike val="0"/>
        <outline val="0"/>
        <shadow val="0"/>
        <u val="none"/>
        <vertAlign val="baseline"/>
        <name val="Calibri"/>
        <family val="2"/>
        <scheme val="none"/>
      </font>
      <alignment horizontal="center" vertical="center" textRotation="0" wrapText="1" indent="0" justifyLastLine="0" shrinkToFit="0" readingOrder="0"/>
      <protection locked="0" hidden="0"/>
    </dxf>
    <dxf>
      <font>
        <b val="0"/>
        <strike val="0"/>
        <outline val="0"/>
        <shadow val="0"/>
        <u val="none"/>
        <vertAlign val="baseline"/>
        <name val="Calibri"/>
        <family val="2"/>
        <scheme val="none"/>
      </font>
      <numFmt numFmtId="0" formatCode="General"/>
      <alignment horizontal="center" vertical="center" textRotation="0" wrapText="1" indent="0" justifyLastLine="0" shrinkToFit="0" readingOrder="0"/>
      <border diagonalUp="0" diagonalDown="0">
        <left style="medium">
          <color indexed="64"/>
        </left>
        <right/>
        <top/>
        <bottom/>
      </border>
      <protection locked="1" hidden="1"/>
    </dxf>
    <dxf>
      <font>
        <b val="0"/>
        <strike val="0"/>
        <outline val="0"/>
        <shadow val="0"/>
        <u val="none"/>
        <vertAlign val="baseline"/>
        <name val="Calibri"/>
        <family val="2"/>
        <scheme val="none"/>
      </font>
      <alignment horizontal="center" vertical="center" textRotation="0" wrapText="1" indent="0" justifyLastLine="0" shrinkToFit="0" readingOrder="0"/>
      <border diagonalUp="0" diagonalDown="0">
        <left/>
        <right style="medium">
          <color indexed="64"/>
        </right>
        <top/>
        <bottom/>
      </border>
      <protection locked="0" hidden="0"/>
    </dxf>
    <dxf>
      <font>
        <b val="0"/>
        <strike val="0"/>
        <outline val="0"/>
        <shadow val="0"/>
        <u val="none"/>
        <vertAlign val="baseline"/>
        <name val="Calibri"/>
        <family val="2"/>
        <scheme val="none"/>
      </font>
      <alignment horizontal="center" vertical="center" textRotation="0" wrapText="1" indent="0" justifyLastLine="0" shrinkToFit="0" readingOrder="0"/>
      <protection locked="0" hidden="0"/>
    </dxf>
    <dxf>
      <font>
        <b val="0"/>
        <strike val="0"/>
        <outline val="0"/>
        <shadow val="0"/>
        <u val="none"/>
        <vertAlign val="baseline"/>
        <name val="Calibri"/>
        <family val="2"/>
        <scheme val="none"/>
      </font>
      <alignment horizontal="center" vertical="center" textRotation="0" wrapText="1" indent="0" justifyLastLine="0" shrinkToFit="0" readingOrder="0"/>
      <protection locked="0" hidden="0"/>
    </dxf>
    <dxf>
      <font>
        <b val="0"/>
        <strike val="0"/>
        <outline val="0"/>
        <shadow val="0"/>
        <u val="none"/>
        <vertAlign val="baseline"/>
        <name val="Calibri"/>
        <family val="2"/>
        <scheme val="none"/>
      </font>
      <alignment horizontal="center" vertical="center" textRotation="0" wrapText="1" indent="0" justifyLastLine="0" shrinkToFit="0" readingOrder="0"/>
      <protection locked="0" hidden="0"/>
    </dxf>
    <dxf>
      <font>
        <b val="0"/>
        <strike val="0"/>
        <outline val="0"/>
        <shadow val="0"/>
        <u val="none"/>
        <vertAlign val="baseline"/>
        <name val="Calibri"/>
        <family val="2"/>
        <scheme val="none"/>
      </font>
      <alignment horizontal="center" vertical="center" textRotation="0" wrapText="1" indent="0" justifyLastLine="0" shrinkToFit="0" readingOrder="0"/>
      <protection locked="0" hidden="0"/>
    </dxf>
    <dxf>
      <font>
        <b val="0"/>
        <strike val="0"/>
        <outline val="0"/>
        <shadow val="0"/>
        <u val="none"/>
        <vertAlign val="baseline"/>
        <name val="Calibri"/>
        <family val="2"/>
        <scheme val="none"/>
      </font>
      <alignment horizontal="center" vertical="center" textRotation="0" wrapText="1" indent="0" justifyLastLine="0" shrinkToFit="0" readingOrder="0"/>
      <protection locked="0" hidden="0"/>
    </dxf>
    <dxf>
      <font>
        <b val="0"/>
        <strike val="0"/>
        <outline val="0"/>
        <shadow val="0"/>
        <u val="none"/>
        <vertAlign val="baseline"/>
        <name val="Calibri"/>
        <family val="2"/>
        <scheme val="none"/>
      </font>
      <alignment horizontal="center" vertical="center" textRotation="0" wrapText="1" indent="0" justifyLastLine="0" shrinkToFit="0" readingOrder="0"/>
      <protection locked="0" hidden="0"/>
    </dxf>
    <dxf>
      <font>
        <b val="0"/>
        <strike val="0"/>
        <outline val="0"/>
        <shadow val="0"/>
        <u val="none"/>
        <vertAlign val="baseline"/>
        <name val="Calibri"/>
        <family val="2"/>
        <scheme val="none"/>
      </font>
      <alignment horizontal="center" vertical="center" textRotation="0" wrapText="1" indent="0" justifyLastLine="0" shrinkToFit="0" readingOrder="0"/>
      <protection locked="0" hidden="0"/>
    </dxf>
    <dxf>
      <font>
        <b val="0"/>
        <strike val="0"/>
        <outline val="0"/>
        <shadow val="0"/>
        <u val="none"/>
        <vertAlign val="baseline"/>
        <name val="Calibri"/>
        <family val="2"/>
        <scheme val="none"/>
      </font>
      <alignment horizontal="center" vertical="center" textRotation="0" wrapText="1" indent="0" justifyLastLine="0" shrinkToFit="0" readingOrder="0"/>
      <protection locked="0" hidden="0"/>
    </dxf>
    <dxf>
      <font>
        <b val="0"/>
        <strike val="0"/>
        <outline val="0"/>
        <shadow val="0"/>
        <u val="none"/>
        <vertAlign val="baseline"/>
        <name val="Calibri"/>
        <family val="2"/>
        <scheme val="none"/>
      </font>
      <alignment horizontal="center" vertical="center" textRotation="0" wrapText="1" indent="0" justifyLastLine="0" shrinkToFit="0" readingOrder="0"/>
      <protection locked="0" hidden="0"/>
    </dxf>
    <dxf>
      <font>
        <b val="0"/>
        <strike val="0"/>
        <outline val="0"/>
        <shadow val="0"/>
        <u val="none"/>
        <vertAlign val="baseline"/>
        <name val="Calibri"/>
        <family val="2"/>
        <scheme val="none"/>
      </font>
      <alignment horizontal="center" vertical="center" textRotation="0" wrapText="1" indent="0" justifyLastLine="0" shrinkToFit="0" readingOrder="0"/>
      <protection locked="0" hidden="0"/>
    </dxf>
    <dxf>
      <font>
        <b val="0"/>
        <strike val="0"/>
        <outline val="0"/>
        <shadow val="0"/>
        <u val="none"/>
        <vertAlign val="baseline"/>
        <name val="Calibri"/>
        <family val="2"/>
        <scheme val="none"/>
      </font>
      <alignment horizontal="center" vertical="center" textRotation="0" wrapText="1" indent="0" justifyLastLine="0" shrinkToFit="0" readingOrder="0"/>
      <border diagonalUp="0" diagonalDown="0">
        <left style="medium">
          <color indexed="64"/>
        </left>
        <right/>
        <top/>
        <bottom/>
      </border>
      <protection locked="0" hidden="0"/>
    </dxf>
    <dxf>
      <font>
        <b val="0"/>
        <i val="0"/>
        <strike val="0"/>
        <condense val="0"/>
        <extend val="0"/>
        <outline val="0"/>
        <shadow val="0"/>
        <u val="none"/>
        <vertAlign val="baseline"/>
        <sz val="11"/>
        <color theme="1"/>
        <name val="Calibri"/>
        <family val="2"/>
        <scheme val="none"/>
      </font>
      <numFmt numFmtId="19" formatCode="m/d/yyyy"/>
      <fill>
        <patternFill patternType="none">
          <fgColor indexed="64"/>
          <bgColor auto="1"/>
        </patternFill>
      </fill>
      <alignment horizontal="center" vertical="center" textRotation="0" wrapText="1" indent="0" justifyLastLine="0" shrinkToFit="0" readingOrder="0"/>
      <border diagonalUp="0" diagonalDown="0">
        <left/>
        <right style="medium">
          <color indexed="64"/>
        </right>
        <top/>
        <bottom/>
        <vertical/>
        <horizontal/>
      </border>
      <protection locked="1" hidden="1"/>
    </dxf>
    <dxf>
      <font>
        <b val="0"/>
        <i val="0"/>
        <strike val="0"/>
        <condense val="0"/>
        <extend val="0"/>
        <outline val="0"/>
        <shadow val="0"/>
        <u val="none"/>
        <vertAlign val="baseline"/>
        <sz val="11"/>
        <color theme="1"/>
        <name val="Calibri"/>
        <family val="2"/>
        <scheme val="none"/>
      </font>
      <numFmt numFmtId="19" formatCode="m/d/yyyy"/>
      <fill>
        <patternFill patternType="none">
          <fgColor indexed="64"/>
          <bgColor auto="1"/>
        </patternFill>
      </fill>
      <alignment horizontal="center" vertical="center" textRotation="0" wrapText="1" indent="0" justifyLastLine="0" shrinkToFit="0" readingOrder="0"/>
      <protection locked="1" hidden="1"/>
    </dxf>
    <dxf>
      <font>
        <b val="0"/>
        <strike val="0"/>
        <outline val="0"/>
        <shadow val="0"/>
        <u val="none"/>
        <vertAlign val="baseline"/>
        <name val="Calibri"/>
        <family val="2"/>
        <scheme val="none"/>
      </font>
      <numFmt numFmtId="13" formatCode="0%"/>
      <alignment horizontal="center" vertical="center" textRotation="0" wrapText="1" indent="0" justifyLastLine="0" shrinkToFit="0" readingOrder="0"/>
      <protection locked="1" hidden="1"/>
    </dxf>
    <dxf>
      <font>
        <b val="0"/>
        <strike val="0"/>
        <outline val="0"/>
        <shadow val="0"/>
        <u val="none"/>
        <vertAlign val="baseline"/>
        <name val="Calibri"/>
        <family val="2"/>
        <scheme val="none"/>
      </font>
      <numFmt numFmtId="0" formatCode="General"/>
      <alignment horizontal="center" vertical="center" textRotation="0" wrapText="1" indent="0" justifyLastLine="0" shrinkToFit="0" readingOrder="0"/>
      <protection locked="1" hidden="1"/>
    </dxf>
    <dxf>
      <font>
        <b val="0"/>
        <strike val="0"/>
        <outline val="0"/>
        <shadow val="0"/>
        <u val="none"/>
        <vertAlign val="baseline"/>
        <name val="Calibri"/>
        <family val="2"/>
        <scheme val="none"/>
      </font>
      <numFmt numFmtId="0" formatCode="General"/>
      <alignment horizontal="center" vertical="center" textRotation="0" wrapText="1" indent="0" justifyLastLine="0" shrinkToFit="0" readingOrder="0"/>
      <border diagonalUp="0" diagonalDown="0">
        <left style="medium">
          <color indexed="64"/>
        </left>
        <right/>
        <top/>
        <bottom/>
        <vertical/>
        <horizontal/>
      </border>
      <protection locked="1" hidden="1"/>
    </dxf>
    <dxf>
      <font>
        <b val="0"/>
        <i val="0"/>
        <strike val="0"/>
        <condense val="0"/>
        <extend val="0"/>
        <outline val="0"/>
        <shadow val="0"/>
        <u val="none"/>
        <vertAlign val="baseline"/>
        <sz val="11"/>
        <color theme="1"/>
        <name val="Calibri"/>
        <family val="2"/>
        <scheme val="none"/>
      </font>
      <numFmt numFmtId="1" formatCode="0"/>
      <alignment horizontal="center" vertical="center" textRotation="0" wrapText="1" indent="0" justifyLastLine="0" shrinkToFit="0" readingOrder="0"/>
      <border diagonalUp="0" diagonalDown="0">
        <left/>
        <right style="medium">
          <color indexed="64"/>
        </right>
        <top/>
        <bottom/>
        <vertical/>
        <horizontal/>
      </border>
      <protection locked="1" hidden="1"/>
    </dxf>
    <dxf>
      <font>
        <b val="0"/>
        <strike val="0"/>
        <outline val="0"/>
        <shadow val="0"/>
        <u val="none"/>
        <vertAlign val="baseline"/>
        <name val="Calibri"/>
        <family val="2"/>
        <scheme val="none"/>
      </font>
      <numFmt numFmtId="13" formatCode="0%"/>
      <alignment horizontal="center" vertical="center" textRotation="0" wrapText="1" indent="0" justifyLastLine="0" shrinkToFit="0" readingOrder="0"/>
      <border diagonalUp="0" diagonalDown="0">
        <left style="medium">
          <color indexed="64"/>
        </left>
        <right/>
        <top/>
        <bottom/>
        <vertical/>
        <horizontal/>
      </border>
      <protection locked="1" hidden="1"/>
    </dxf>
    <dxf>
      <font>
        <b val="0"/>
        <strike val="0"/>
        <outline val="0"/>
        <shadow val="0"/>
        <u val="none"/>
        <vertAlign val="baseline"/>
        <name val="Calibri"/>
        <family val="2"/>
        <scheme val="none"/>
      </font>
      <numFmt numFmtId="0" formatCode="General"/>
      <alignment horizontal="center" vertical="center" textRotation="0" wrapText="1" indent="0" justifyLastLine="0" shrinkToFit="0" readingOrder="0"/>
      <border diagonalUp="0" diagonalDown="0">
        <left/>
        <right style="medium">
          <color indexed="64"/>
        </right>
        <top/>
        <bottom/>
      </border>
      <protection locked="0" hidden="0"/>
    </dxf>
    <dxf>
      <font>
        <b val="0"/>
        <strike val="0"/>
        <outline val="0"/>
        <shadow val="0"/>
        <u val="none"/>
        <vertAlign val="baseline"/>
        <name val="Calibri"/>
        <family val="2"/>
        <scheme val="none"/>
      </font>
      <alignment horizontal="center" vertical="center" textRotation="0" wrapText="1" indent="0" justifyLastLine="0" shrinkToFit="0" readingOrder="0"/>
      <border diagonalUp="0" diagonalDown="0">
        <left style="medium">
          <color indexed="64"/>
        </left>
        <right/>
        <top/>
        <bottom/>
      </border>
      <protection locked="0" hidden="0"/>
    </dxf>
    <dxf>
      <font>
        <b val="0"/>
        <strike val="0"/>
        <outline val="0"/>
        <shadow val="0"/>
        <u val="none"/>
        <vertAlign val="baseline"/>
        <name val="Calibri"/>
        <family val="2"/>
        <scheme val="none"/>
      </font>
      <numFmt numFmtId="19" formatCode="m/d/yyyy"/>
      <alignment horizontal="center" vertical="center" textRotation="0" wrapText="1" indent="0" justifyLastLine="0" shrinkToFit="0" readingOrder="0"/>
      <border diagonalUp="0" diagonalDown="0">
        <left/>
        <right style="medium">
          <color indexed="64"/>
        </right>
        <top/>
        <bottom/>
      </border>
      <protection locked="0" hidden="0"/>
    </dxf>
    <dxf>
      <font>
        <b val="0"/>
        <strike val="0"/>
        <outline val="0"/>
        <shadow val="0"/>
        <u val="none"/>
        <vertAlign val="baseline"/>
        <name val="Calibri"/>
        <family val="2"/>
        <scheme val="none"/>
      </font>
      <alignment horizontal="center" vertical="center" textRotation="0" wrapText="1" indent="0" justifyLastLine="0" shrinkToFit="0" readingOrder="0"/>
      <protection locked="0" hidden="0"/>
    </dxf>
    <dxf>
      <font>
        <b val="0"/>
        <strike val="0"/>
        <outline val="0"/>
        <shadow val="0"/>
        <u val="none"/>
        <vertAlign val="baseline"/>
        <name val="Calibri"/>
        <family val="2"/>
        <scheme val="none"/>
      </font>
      <numFmt numFmtId="19" formatCode="m/d/yyyy"/>
      <alignment horizontal="center" vertical="center" textRotation="0" wrapText="1" indent="0" justifyLastLine="0" shrinkToFit="0" readingOrder="0"/>
      <protection locked="0" hidden="0"/>
    </dxf>
    <dxf>
      <font>
        <b val="0"/>
        <strike val="0"/>
        <outline val="0"/>
        <shadow val="0"/>
        <u val="none"/>
        <vertAlign val="baseline"/>
        <name val="Calibri"/>
        <family val="2"/>
        <scheme val="none"/>
      </font>
      <alignment horizontal="center" vertical="center" textRotation="0" wrapText="1" indent="0" justifyLastLine="0" shrinkToFit="0" readingOrder="0"/>
      <border diagonalUp="0" diagonalDown="0">
        <left style="medium">
          <color indexed="64"/>
        </left>
        <right/>
        <top/>
        <bottom/>
      </border>
      <protection locked="0" hidden="0"/>
    </dxf>
    <dxf>
      <font>
        <b val="0"/>
        <strike val="0"/>
        <outline val="0"/>
        <shadow val="0"/>
        <u val="none"/>
        <vertAlign val="baseline"/>
        <name val="Calibri"/>
        <family val="2"/>
        <scheme val="none"/>
      </font>
      <numFmt numFmtId="0" formatCode="General"/>
      <alignment horizontal="center" vertical="center" textRotation="0" wrapText="1" indent="0" justifyLastLine="0" shrinkToFit="0" readingOrder="0"/>
      <border diagonalUp="0" diagonalDown="0">
        <left/>
        <right style="medium">
          <color indexed="64"/>
        </right>
        <top/>
        <bottom/>
        <vertical/>
        <horizontal/>
      </border>
      <protection locked="1" hidden="1"/>
    </dxf>
    <dxf>
      <font>
        <b val="0"/>
        <strike val="0"/>
        <outline val="0"/>
        <shadow val="0"/>
        <u val="none"/>
        <vertAlign val="baseline"/>
        <name val="Calibri"/>
        <family val="2"/>
        <scheme val="none"/>
      </font>
      <numFmt numFmtId="0" formatCode="General"/>
      <alignment horizontal="center" vertical="center" textRotation="0" wrapText="1" indent="0" justifyLastLine="0" shrinkToFit="0" readingOrder="0"/>
      <protection locked="1" hidden="1"/>
    </dxf>
    <dxf>
      <border diagonalUp="0" diagonalDown="0">
        <left style="medium">
          <color indexed="64"/>
        </left>
        <right style="medium">
          <color indexed="64"/>
        </right>
        <top style="medium">
          <color indexed="64"/>
        </top>
        <bottom style="medium">
          <color indexed="64"/>
        </bottom>
      </border>
    </dxf>
    <dxf>
      <font>
        <b val="0"/>
        <strike val="0"/>
        <outline val="0"/>
        <shadow val="0"/>
        <u val="none"/>
        <vertAlign val="baseline"/>
        <name val="Calibri"/>
        <family val="2"/>
        <scheme val="none"/>
      </font>
      <alignment horizontal="center" vertical="center" textRotation="0" wrapText="1" indent="0" justifyLastLine="0" shrinkToFit="0" readingOrder="0"/>
    </dxf>
    <dxf>
      <border>
        <bottom style="medium">
          <color indexed="64"/>
        </bottom>
      </border>
    </dxf>
    <dxf>
      <font>
        <b val="0"/>
        <strike val="0"/>
        <outline val="0"/>
        <shadow val="0"/>
        <u val="none"/>
        <vertAlign val="baseline"/>
        <sz val="11"/>
        <name val="Calibri"/>
        <family val="2"/>
        <scheme val="none"/>
      </font>
      <alignment horizontal="center" vertical="center" textRotation="0" wrapText="1" indent="0" justifyLastLine="0" shrinkToFit="0" readingOrder="0"/>
    </dxf>
  </dxfs>
  <tableStyles count="0" defaultTableStyle="TableStyleMedium2" defaultPivotStyle="PivotStyleLight16"/>
  <colors>
    <mruColors>
      <color rgb="FF002664"/>
      <color rgb="FF95B3D7"/>
      <color rgb="FF92D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Types" Target="richData/rdRichValueTypes.xml"/><Relationship Id="rId5" Type="http://schemas.openxmlformats.org/officeDocument/2006/relationships/theme" Target="theme/theme1.xml"/><Relationship Id="rId15" Type="http://schemas.openxmlformats.org/officeDocument/2006/relationships/customXml" Target="../customXml/item2.xml"/><Relationship Id="rId10" Type="http://schemas.microsoft.com/office/2017/06/relationships/rdRichValueStructure" Target="richData/rdrichvaluestructure.xml"/><Relationship Id="rId4" Type="http://schemas.openxmlformats.org/officeDocument/2006/relationships/worksheet" Target="worksheets/sheet4.xml"/><Relationship Id="rId9" Type="http://schemas.microsoft.com/office/2017/06/relationships/rdRichValue" Target="richData/rdrichvalue.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9</xdr:col>
      <xdr:colOff>228601</xdr:colOff>
      <xdr:row>7</xdr:row>
      <xdr:rowOff>57150</xdr:rowOff>
    </xdr:from>
    <xdr:to>
      <xdr:col>17</xdr:col>
      <xdr:colOff>542857</xdr:colOff>
      <xdr:row>10</xdr:row>
      <xdr:rowOff>295275</xdr:rowOff>
    </xdr:to>
    <xdr:pic>
      <xdr:nvPicPr>
        <xdr:cNvPr id="2" name="Picture 1">
          <a:extLst>
            <a:ext uri="{FF2B5EF4-FFF2-40B4-BE49-F238E27FC236}">
              <a16:creationId xmlns:a16="http://schemas.microsoft.com/office/drawing/2014/main" id="{20AF6E85-7FA5-AE62-2AAD-268476F6C7D7}"/>
            </a:ext>
          </a:extLst>
        </xdr:cNvPr>
        <xdr:cNvPicPr>
          <a:picLocks noChangeAspect="1"/>
        </xdr:cNvPicPr>
      </xdr:nvPicPr>
      <xdr:blipFill>
        <a:blip xmlns:r="http://schemas.openxmlformats.org/officeDocument/2006/relationships" r:embed="rId1"/>
        <a:stretch>
          <a:fillRect/>
        </a:stretch>
      </xdr:blipFill>
      <xdr:spPr>
        <a:xfrm>
          <a:off x="10734676" y="2486025"/>
          <a:ext cx="5191056" cy="1743075"/>
        </a:xfrm>
        <a:prstGeom prst="rect">
          <a:avLst/>
        </a:prstGeom>
      </xdr:spPr>
    </xdr:pic>
    <xdr:clientData/>
  </xdr:twoCellAnchor>
  <xdr:twoCellAnchor editAs="oneCell">
    <xdr:from>
      <xdr:col>0</xdr:col>
      <xdr:colOff>0</xdr:colOff>
      <xdr:row>0</xdr:row>
      <xdr:rowOff>0</xdr:rowOff>
    </xdr:from>
    <xdr:to>
      <xdr:col>1</xdr:col>
      <xdr:colOff>1854200</xdr:colOff>
      <xdr:row>1</xdr:row>
      <xdr:rowOff>790575</xdr:rowOff>
    </xdr:to>
    <xdr:pic>
      <xdr:nvPicPr>
        <xdr:cNvPr id="3" name="Picture 2">
          <a:extLst>
            <a:ext uri="{FF2B5EF4-FFF2-40B4-BE49-F238E27FC236}">
              <a16:creationId xmlns:a16="http://schemas.microsoft.com/office/drawing/2014/main" id="{62225130-F742-4949-B090-CA7C03F9591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463800" cy="9810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2463800</xdr:colOff>
      <xdr:row>1</xdr:row>
      <xdr:rowOff>619125</xdr:rowOff>
    </xdr:to>
    <xdr:pic>
      <xdr:nvPicPr>
        <xdr:cNvPr id="3" name="Picture 2">
          <a:extLst>
            <a:ext uri="{FF2B5EF4-FFF2-40B4-BE49-F238E27FC236}">
              <a16:creationId xmlns:a16="http://schemas.microsoft.com/office/drawing/2014/main" id="{07E4BEDB-BCD2-4D80-B956-C016319B4D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457450" cy="9810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19050</xdr:rowOff>
    </xdr:from>
    <xdr:to>
      <xdr:col>1</xdr:col>
      <xdr:colOff>1320800</xdr:colOff>
      <xdr:row>2</xdr:row>
      <xdr:rowOff>619125</xdr:rowOff>
    </xdr:to>
    <xdr:pic>
      <xdr:nvPicPr>
        <xdr:cNvPr id="2" name="Picture 1">
          <a:extLst>
            <a:ext uri="{FF2B5EF4-FFF2-40B4-BE49-F238E27FC236}">
              <a16:creationId xmlns:a16="http://schemas.microsoft.com/office/drawing/2014/main" id="{1D1B1DC2-4420-44F1-A88A-BAD7760236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19050"/>
          <a:ext cx="2463800" cy="9810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Jordi Kimbrough" id="{556352DD-CBBA-47A1-9CB7-CE5B4D3F1316}" userId="S::jordi@resnet.us::8e5b67d7-f999-4742-b46a-d3bb32f5bd8f"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3937D6D-29CF-4F32-A720-610CE0517E82}" name="Table1" displayName="Table1" ref="A8:AH33" totalsRowShown="0" headerRowDxfId="71" dataDxfId="69" headerRowBorderDxfId="70" tableBorderDxfId="68">
  <autoFilter ref="A8:AH33" xr:uid="{C3937D6D-29CF-4F32-A720-610CE0517E82}"/>
  <tableColumns count="34">
    <tableColumn id="1" xr3:uid="{63EC8A5E-084F-46DB-9112-ED183AAEDA13}" name="Eligibility Status" dataDxfId="67">
      <calculatedColumnFormula>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calculatedColumnFormula>
    </tableColumn>
    <tableColumn id="28" xr3:uid="{8D155B04-3CFE-443A-BC48-6F735139D1D8}" name="Ineligibility Reason" dataDxfId="66">
      <calculatedColumnFormula>IF(Table1[[#This Row],[Eligibility Status]]="","",_xlfn.IFNA(_xlfn.XLOOKUP(Table1[[#This Row],[Eligibility Status]],Table2[Eligibility Type],Table2[Description]),""))</calculatedColumnFormula>
    </tableColumn>
    <tableColumn id="2" xr3:uid="{66321464-4CBF-4035-B6BA-4C5D57DDA084}" name="Rater/RFI Name" dataDxfId="65"/>
    <tableColumn id="3" xr3:uid="{8CF64514-CC25-4F6B-A23F-8C772DC5FCA3}" name="Certification Period Start Date" dataDxfId="64"/>
    <tableColumn id="4" xr3:uid="{3604A23E-F857-4D06-8860-1EA81B20652E}" name="Initial Cert Period?" dataDxfId="63"/>
    <tableColumn id="5" xr3:uid="{FC63AD05-AFCD-4879-969A-4923635F5C30}" name="Initial Service Date w/ Provider" dataDxfId="62"/>
    <tableColumn id="25" xr3:uid="{C795FA43-E893-45D7-B553-AD18ADEAAE56}" name="Total Average QA %" dataDxfId="61" dataCellStyle="Percent"/>
    <tableColumn id="26" xr3:uid="{C94BF58E-0AAB-44E0-8184-359ABA41C749}" name="In-Field Field QA Prior to Previous Eval. Period" dataDxfId="60"/>
    <tableColumn id="6" xr3:uid="{9766625A-7721-42CF-83CE-11AFE6845F9A}" name="Average QA %_x000a_Prev. Eval. Period" dataDxfId="59" dataCellStyle="Percent">
      <calculatedColumnFormula>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calculatedColumnFormula>
    </tableColumn>
    <tableColumn id="24" xr3:uid="{1C1A7656-36BC-4027-9B36-A0590A2F72C2}" name="Field QA Count _x000a_Prev. Eval. Period" dataDxfId="58" dataCellStyle="Percent">
      <calculatedColumnFormula>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calculatedColumnFormula>
    </tableColumn>
    <tableColumn id="7" xr3:uid="{21F368CB-40ED-4B6F-BB50-051D5EB49FD1}" name="Field QA Count_x000a_Current Eval. Period" dataDxfId="57">
      <calculatedColumnFormula>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calculatedColumnFormula>
    </tableColumn>
    <tableColumn id="8" xr3:uid="{749C340C-26E8-4A90-9B06-DF6BA2509E94}" name="Failed QA Count" dataDxfId="56">
      <calculatedColumnFormula>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calculatedColumnFormula>
    </tableColumn>
    <tableColumn id="9" xr3:uid="{607CCB1E-470C-41B9-B4EB-C0CF3FC42984}" name="Average QA %_x000a_Current Eval. Period" dataDxfId="55" dataCellStyle="Percent">
      <calculatedColumnFormula>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calculatedColumnFormula>
    </tableColumn>
    <tableColumn id="30" xr3:uid="{14BA855D-4112-4219-B38C-FBDBA564F066}" name="Date of 1st Passing In-Field QA_x000a_(Field Verifier)" dataDxfId="54" dataCellStyle="Percent">
      <calculatedColumnFormula array="1">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calculatedColumnFormula>
    </tableColumn>
    <tableColumn id="32" xr3:uid="{053F3ED7-92F8-4FCB-ABEF-DF7633996201}" name="Date of 1st Passing In-Field QA_x000a_(RoR Only)" dataDxfId="53" dataCellStyle="Percent">
      <calculatedColumnFormula array="1">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calculatedColumnFormula>
    </tableColumn>
    <tableColumn id="10" xr3:uid="{46C0CEB7-17B0-447F-B8D8-47114AB63E90}" name="Single Family" dataDxfId="52"/>
    <tableColumn id="11" xr3:uid="{B8EA5599-6664-4CA8-9557-5724988DF877}" name="Multi-Family" dataDxfId="51"/>
    <tableColumn id="12" xr3:uid="{E2EAB258-5333-47FF-BA10-5EFE5CC4DDD5}" name="Foundation: Slab" dataDxfId="50"/>
    <tableColumn id="13" xr3:uid="{C8D90430-E78C-430E-86E7-2AFB3E2D5D0E}" name="Foundation: Crawlspace" dataDxfId="49"/>
    <tableColumn id="14" xr3:uid="{011E2CF1-7534-485A-9617-61804B26DADC}" name="Foundation: Basement" dataDxfId="48"/>
    <tableColumn id="27" xr3:uid="{76082A95-04B9-48ED-944F-DAE94DA44C68}" name="Foundation: Post &amp; Beam (Pier)" dataDxfId="47"/>
    <tableColumn id="15" xr3:uid="{CBC8BD13-B4AD-4885-9082-55B235FF3C6B}" name="ENERGY STAR: SFNH" dataDxfId="46"/>
    <tableColumn id="29" xr3:uid="{466ED549-F8A0-427B-BFFA-7FCFE8CB65F3}" name="ENERGY STAR: MFNC" dataDxfId="45"/>
    <tableColumn id="16" xr3:uid="{68308F61-A7DA-4DB0-97AA-E9C04CD534EB}" name="IAP" dataDxfId="44"/>
    <tableColumn id="17" xr3:uid="{4D61AC95-2A5F-459D-9B6B-2AA56FB7C00D}" name="ZERH" dataDxfId="43"/>
    <tableColumn id="18" xr3:uid="{CBF8DCD6-BD80-48E4-B1C3-9E240726B86A}" name="HVAC Grading (Std. 310)" dataDxfId="42"/>
    <tableColumn id="19" xr3:uid="{11BD0C7A-FDAB-4427-A7CA-349DFA5F0EBF}" name="Provider Discretion Items" dataDxfId="41"/>
    <tableColumn id="20" xr3:uid="{BDF90FE8-F723-4B59-AFA2-74ECB5C3C33E}" name="Reinstatement Eligibility Status" dataDxfId="40">
      <calculatedColumnFormula>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calculatedColumnFormula>
    </tableColumn>
    <tableColumn id="33" xr3:uid="{95748BA0-C319-43BD-9DEC-C091FB780E6E}" name="Stated Improvement Date" dataDxfId="39"/>
    <tableColumn id="21" xr3:uid="{FDBA4D32-C13B-4D3B-A402-97FFCB90B11B}" name="First QA Post Improvement Date" dataDxfId="38">
      <calculatedColumnFormula array="1">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calculatedColumnFormula>
    </tableColumn>
    <tableColumn id="35" xr3:uid="{DF130BB5-4270-4E8C-A6B4-96D4F639F3D2}" name="Average QA %_x000a_Probationary Period " dataDxfId="37" dataCellStyle="Percent">
      <calculatedColumnFormula>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calculatedColumnFormula>
    </tableColumn>
    <tableColumn id="22" xr3:uid="{C83BFD69-0C76-4AAB-824D-4F0D10DC1197}" name="Remote QA Probation Period Start Date" dataDxfId="36"/>
    <tableColumn id="23" xr3:uid="{E5C46B0F-9A11-42EC-9FCE-41081319BACA}" name="Remote QA Probation Period End Date" dataDxfId="35"/>
    <tableColumn id="34" xr3:uid="{763AD045-CD40-4441-8EEA-572D9B34B997}" name="Start Date of Previous Probationary Period" dataDxfId="34"/>
  </tableColumns>
  <tableStyleInfo name="TableStyleLight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571DA0E-7180-4DE9-ABB1-43867A193AB6}" name="Table4" displayName="Table4" ref="A6:L56" totalsRowShown="0" headerRowDxfId="33" dataDxfId="32">
  <autoFilter ref="A6:L56" xr:uid="{A571DA0E-7180-4DE9-ABB1-43867A193AB6}"/>
  <tableColumns count="12">
    <tableColumn id="1" xr3:uid="{3EDEA54E-CBF6-409E-BD5F-E23E8D2C823F}" name="QA Type" dataDxfId="31"/>
    <tableColumn id="2" xr3:uid="{51A8478D-B179-4840-AD46-AF8FA696B7F8}" name="QA Review Date" dataDxfId="30"/>
    <tableColumn id="3" xr3:uid="{8F567FAC-254B-498D-BF15-99CECD23D5C3}" name="QA Review Score (%)" dataDxfId="29" dataCellStyle="Percent"/>
    <tableColumn id="4" xr3:uid="{308219C5-FCFA-4CB7-85E2-02B6E63D9D49}" name="QA Review Method" dataDxfId="28"/>
    <tableColumn id="5" xr3:uid="{B6845A46-CA6E-4C63-A83B-B0B507D1C09B}" name="Rater of Record Name" dataDxfId="27"/>
    <tableColumn id="6" xr3:uid="{8C6BB1AE-447D-4891-AF8F-2AF510EAA5D0}" name="Field Verifier Name (For Field QA only)" dataDxfId="26"/>
    <tableColumn id="7" xr3:uid="{F16127BB-4C7F-45F5-BC0A-A70149CFD22B}" name="QA Pass/Fail" dataDxfId="1" dataCellStyle="Percent">
      <calculatedColumnFormula>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calculatedColumnFormula>
    </tableColumn>
    <tableColumn id="8" xr3:uid="{C9176654-692F-4B63-A043-2B76E2C00D4D}" name="QA Review Year" dataDxfId="0">
      <calculatedColumnFormula>IF(Table4[[#This Row],[QA Review Date]]="","",YEAR(Table4[[#This Row],[QA Review Date]]))</calculatedColumnFormula>
    </tableColumn>
    <tableColumn id="9" xr3:uid="{27B16F63-DD9B-4506-BE36-92BC63974475}" name="RoR for Field Counts" dataDxfId="25">
      <calculatedColumnFormula>IF(Table4[[#This Row],[Field Verifier Name (For Field QA only)]]="","",IF(Table4[[#This Row],[Field Verifier Name (For Field QA only)]]&lt;&gt;Table4[[#This Row],[Rater of Record Name]],Table4[[#This Row],[Rater of Record Name]],""))</calculatedColumnFormula>
    </tableColumn>
    <tableColumn id="10" xr3:uid="{C0D6337F-171E-47FB-B04E-A698B272B442}" name="Probationary Period % - RoR" dataDxfId="24" dataCellStyle="Percent">
      <calculatedColumnFormula>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calculatedColumnFormula>
    </tableColumn>
    <tableColumn id="11" xr3:uid="{830B25B7-BDF4-4A4D-ABB0-747D72D65F87}" name="Probationary Period % - Field Verifier" dataDxfId="23" dataCellStyle="Percent">
      <calculatedColumnFormula>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calculatedColumnFormula>
    </tableColumn>
    <tableColumn id="12" xr3:uid="{77A9807C-3BAE-4F21-97B3-E1391EE41FC6}" name="RegistryID or Address (Optional)" dataDxfId="22" dataCellStyle="Percent"/>
  </tableColumns>
  <tableStyleInfo name="TableStyleMedium1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083595B-3267-4998-8787-7A00B968C0B0}" name="Table2" displayName="Table2" ref="B2:C10" totalsRowShown="0" headerRowDxfId="21" dataDxfId="20">
  <autoFilter ref="B2:C10" xr:uid="{1083595B-3267-4998-8787-7A00B968C0B0}"/>
  <tableColumns count="2">
    <tableColumn id="1" xr3:uid="{A89D8A54-038D-488C-BD39-24BB2D114A91}" name="Eligibility Type" dataDxfId="19"/>
    <tableColumn id="2" xr3:uid="{6432A0C2-83E1-4E53-8BE2-774E43D34CD8}" name="Description" dataDxfId="18"/>
  </tableColumns>
  <tableStyleInfo name="TableStyleMedium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D8" dT="2025-09-25T23:04:08.93" personId="{556352DD-CBBA-47A1-9CB7-CE5B4D3F1316}" id="{5793012B-C0A2-4588-9256-A9CC98404D24}">
    <text>Highlighted cells indicate an expired certification</text>
  </threadedComment>
  <threadedComment ref="F8" dT="2025-09-10T17:32:36.87" personId="{556352DD-CBBA-47A1-9CB7-CE5B4D3F1316}" id="{A50AA918-BF05-4289-B6AA-2166912ACB6E}">
    <text>Highlighted cells indicate verifiers who are within their first 4 qtrs w/ the Provider (as of today’s date)</text>
  </threadedComment>
  <threadedComment ref="G8" dT="2025-09-10T18:06:59.36" personId="{556352DD-CBBA-47A1-9CB7-CE5B4D3F1316}" id="{1C50CB06-C497-46C9-AACC-78F3B6349DB2}">
    <text>Only required when highlighted ORANGE</text>
  </threadedComment>
  <threadedComment ref="H8" dT="2025-09-22T16:57:57.01" personId="{556352DD-CBBA-47A1-9CB7-CE5B4D3F1316}" id="{350D4707-B80C-42F6-8F47-A71DFE07EDAC}">
    <text>Only required when highlighted ORANGE</text>
  </threadedComment>
  <threadedComment ref="AG8" dT="2025-09-22T23:33:50.03" personId="{556352DD-CBBA-47A1-9CB7-CE5B4D3F1316}" id="{DB8B6AB7-29FE-4F5E-B681-A8CF5FC688C2}">
    <text>RED indicates End Date is &gt;180days past Start Date
ORANGE indicates End Date extends into next QA evaluation period</text>
  </threadedComment>
</ThreadedComments>
</file>

<file path=xl/threadedComments/threadedComment2.xml><?xml version="1.0" encoding="utf-8"?>
<ThreadedComments xmlns="http://schemas.microsoft.com/office/spreadsheetml/2018/threadedcomments" xmlns:x="http://schemas.openxmlformats.org/spreadsheetml/2006/main">
  <threadedComment ref="E6" dT="2025-09-25T18:51:23.52" personId="{556352DD-CBBA-47A1-9CB7-CE5B4D3F1316}" id="{88652EF9-5A5F-4EE9-A8A9-03DA976D23AE}">
    <text>Names in RED with a strikethrough indicate a Rater/RFI name that is no longer listed in the Eligibility Tracker Tab</text>
  </threadedComment>
  <threadedComment ref="F6" dT="2025-09-25T18:51:33.81" personId="{556352DD-CBBA-47A1-9CB7-CE5B4D3F1316}" id="{3A4093DF-7A3B-499F-98F2-4BB367F4423F}">
    <text>Only required when highlighted ORANGE.
Names in RED with a strikethrough indicate a Rater/RFI name that is no longer listed in the Eligibility Tracker Tab.</text>
  </threadedComment>
  <threadedComment ref="G6" dT="2025-09-24T15:42:11.40" personId="{556352DD-CBBA-47A1-9CB7-CE5B4D3F1316}" id="{8C3DD469-4609-4F7F-B556-EFAF7E06BCA4}">
    <text>ERROR indicates that the QA Review Method selected is not compliant based on the QA Review Date</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6" Type="http://schemas.microsoft.com/office/2017/10/relationships/threadedComment" Target="../threadedComments/threadedComment2.xml"/><Relationship Id="rId5" Type="http://schemas.openxmlformats.org/officeDocument/2006/relationships/comments" Target="../comments2.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60B5-7DB0-4134-B509-A5FE593AB37B}">
  <dimension ref="A1:U22"/>
  <sheetViews>
    <sheetView showGridLines="0" workbookViewId="0">
      <selection activeCell="B11" sqref="B11:F11"/>
    </sheetView>
  </sheetViews>
  <sheetFormatPr defaultRowHeight="15" x14ac:dyDescent="0.25"/>
  <cols>
    <col min="1" max="1" width="9.140625" style="10"/>
    <col min="2" max="2" width="52.7109375" style="10" bestFit="1" customWidth="1"/>
    <col min="3" max="3" width="23.42578125" style="10" customWidth="1"/>
    <col min="4" max="6" width="9.140625" style="10"/>
    <col min="7" max="7" width="20.85546875" style="10" customWidth="1"/>
    <col min="8" max="8" width="14.85546875" style="10" customWidth="1"/>
    <col min="9" max="16384" width="9.140625" style="10"/>
  </cols>
  <sheetData>
    <row r="1" spans="1:21" x14ac:dyDescent="0.25">
      <c r="A1" s="60"/>
      <c r="B1" s="60"/>
    </row>
    <row r="2" spans="1:21" ht="63" customHeight="1" x14ac:dyDescent="0.25">
      <c r="A2" s="60"/>
      <c r="B2" s="60"/>
    </row>
    <row r="3" spans="1:21" ht="21" x14ac:dyDescent="0.35">
      <c r="B3" s="38" t="s">
        <v>132</v>
      </c>
      <c r="I3" s="38" t="s">
        <v>108</v>
      </c>
    </row>
    <row r="4" spans="1:21" x14ac:dyDescent="0.25">
      <c r="B4" s="41" t="s">
        <v>57</v>
      </c>
      <c r="C4" s="42"/>
      <c r="D4" s="42"/>
      <c r="E4" s="42"/>
      <c r="F4" s="42"/>
      <c r="G4" s="43"/>
      <c r="I4" s="111" t="s">
        <v>109</v>
      </c>
      <c r="J4" s="112"/>
      <c r="K4" s="112"/>
      <c r="L4" s="112"/>
      <c r="M4" s="112"/>
      <c r="N4" s="112"/>
      <c r="O4" s="112"/>
      <c r="P4" s="112"/>
      <c r="Q4" s="112"/>
      <c r="R4" s="112"/>
      <c r="S4" s="112"/>
      <c r="T4" s="113"/>
    </row>
    <row r="5" spans="1:21" ht="15" customHeight="1" x14ac:dyDescent="0.25">
      <c r="B5" s="44" t="s">
        <v>58</v>
      </c>
      <c r="C5" s="87">
        <v>46387</v>
      </c>
      <c r="D5" s="45"/>
      <c r="E5" s="45"/>
      <c r="F5" s="45"/>
      <c r="G5" s="46"/>
      <c r="I5" s="114" t="s">
        <v>134</v>
      </c>
      <c r="J5" s="115"/>
      <c r="K5" s="115"/>
      <c r="L5" s="115"/>
      <c r="M5" s="115"/>
      <c r="N5" s="115"/>
      <c r="O5" s="115"/>
      <c r="P5" s="115"/>
      <c r="Q5" s="115"/>
      <c r="R5" s="115"/>
      <c r="S5" s="115"/>
      <c r="T5" s="116"/>
    </row>
    <row r="6" spans="1:21" ht="45.75" customHeight="1" x14ac:dyDescent="0.25">
      <c r="B6" s="117" t="s">
        <v>122</v>
      </c>
      <c r="C6" s="118"/>
      <c r="D6" s="118"/>
      <c r="E6" s="118"/>
      <c r="F6" s="118"/>
      <c r="G6" s="119"/>
      <c r="I6" s="108" t="s">
        <v>133</v>
      </c>
      <c r="J6" s="109"/>
      <c r="K6" s="109"/>
      <c r="L6" s="109"/>
      <c r="M6" s="109"/>
      <c r="N6" s="109"/>
      <c r="O6" s="109"/>
      <c r="P6" s="109"/>
      <c r="Q6" s="109"/>
      <c r="R6" s="109"/>
      <c r="S6" s="109"/>
      <c r="T6" s="110"/>
    </row>
    <row r="7" spans="1:21" ht="16.5" customHeight="1" x14ac:dyDescent="0.25">
      <c r="B7" s="12"/>
      <c r="C7" s="12"/>
      <c r="D7" s="12"/>
      <c r="E7" s="12"/>
      <c r="F7" s="12"/>
      <c r="G7" s="12"/>
      <c r="I7" s="114" t="s">
        <v>126</v>
      </c>
      <c r="J7" s="115"/>
      <c r="K7" s="115"/>
      <c r="L7" s="115"/>
      <c r="M7" s="115"/>
      <c r="N7" s="115"/>
      <c r="O7" s="115"/>
      <c r="P7" s="115"/>
      <c r="Q7" s="115"/>
      <c r="R7" s="115"/>
      <c r="S7" s="115"/>
      <c r="T7" s="116"/>
    </row>
    <row r="8" spans="1:21" x14ac:dyDescent="0.25">
      <c r="B8" s="41" t="s">
        <v>59</v>
      </c>
      <c r="C8" s="42"/>
      <c r="D8" s="42"/>
      <c r="E8" s="42"/>
      <c r="F8" s="42"/>
      <c r="G8" s="43"/>
      <c r="I8" s="65"/>
      <c r="J8" s="63"/>
      <c r="K8" s="63"/>
      <c r="L8" s="63"/>
      <c r="M8" s="63"/>
      <c r="N8" s="63"/>
      <c r="O8" s="63"/>
      <c r="P8" s="63"/>
      <c r="Q8" s="63"/>
      <c r="R8" s="63"/>
      <c r="S8" s="63"/>
      <c r="T8" s="62"/>
    </row>
    <row r="9" spans="1:21" ht="30.75" customHeight="1" x14ac:dyDescent="0.25">
      <c r="B9" s="44" t="s">
        <v>47</v>
      </c>
      <c r="C9" s="87" t="s">
        <v>45</v>
      </c>
      <c r="D9" s="45"/>
      <c r="E9" s="45"/>
      <c r="F9" s="45"/>
      <c r="G9" s="46"/>
      <c r="H9" s="11"/>
      <c r="I9" s="66"/>
      <c r="J9" s="64"/>
      <c r="K9" s="64"/>
      <c r="L9" s="64"/>
      <c r="M9" s="64"/>
      <c r="N9" s="63"/>
      <c r="O9" s="63"/>
      <c r="P9" s="63"/>
      <c r="Q9" s="63"/>
      <c r="R9" s="63"/>
      <c r="S9" s="63"/>
      <c r="T9" s="62"/>
    </row>
    <row r="10" spans="1:21" ht="72.75" customHeight="1" x14ac:dyDescent="0.25">
      <c r="B10" s="120" t="s">
        <v>127</v>
      </c>
      <c r="C10" s="121"/>
      <c r="D10" s="121"/>
      <c r="E10" s="121"/>
      <c r="F10" s="121"/>
      <c r="G10" s="122"/>
      <c r="I10" s="65"/>
      <c r="J10" s="63"/>
      <c r="K10" s="63"/>
      <c r="L10" s="63"/>
      <c r="M10" s="63"/>
      <c r="N10" s="63"/>
      <c r="O10" s="63"/>
      <c r="P10" s="63"/>
      <c r="Q10" s="63"/>
      <c r="R10" s="63"/>
      <c r="S10" s="63"/>
      <c r="T10" s="62"/>
    </row>
    <row r="11" spans="1:21" ht="45" customHeight="1" x14ac:dyDescent="0.25">
      <c r="B11" s="131" t="s">
        <v>123</v>
      </c>
      <c r="C11" s="132"/>
      <c r="D11" s="132"/>
      <c r="E11" s="132"/>
      <c r="F11" s="132"/>
      <c r="G11" s="61"/>
      <c r="I11" s="67"/>
      <c r="J11" s="68"/>
      <c r="K11" s="68"/>
      <c r="L11" s="68"/>
      <c r="M11" s="68"/>
      <c r="N11" s="68"/>
      <c r="O11" s="68"/>
      <c r="P11" s="68"/>
      <c r="Q11" s="68"/>
      <c r="R11" s="68"/>
      <c r="S11" s="68"/>
      <c r="T11" s="69"/>
    </row>
    <row r="12" spans="1:21" ht="53.25" customHeight="1" x14ac:dyDescent="0.25">
      <c r="B12" s="129" t="s">
        <v>124</v>
      </c>
      <c r="C12" s="130"/>
      <c r="D12" s="130"/>
      <c r="E12" s="130"/>
      <c r="F12" s="130"/>
      <c r="G12" s="47"/>
    </row>
    <row r="14" spans="1:21" ht="23.25" customHeight="1" x14ac:dyDescent="0.25">
      <c r="B14" s="48" t="s">
        <v>65</v>
      </c>
      <c r="C14" s="49"/>
      <c r="D14" s="49"/>
      <c r="E14" s="49"/>
      <c r="F14" s="49"/>
      <c r="G14" s="50"/>
      <c r="L14"/>
      <c r="M14"/>
      <c r="N14"/>
      <c r="O14"/>
      <c r="P14"/>
      <c r="Q14"/>
      <c r="R14"/>
      <c r="S14"/>
      <c r="T14"/>
      <c r="U14"/>
    </row>
    <row r="15" spans="1:21" x14ac:dyDescent="0.25">
      <c r="B15" s="35" t="s">
        <v>60</v>
      </c>
      <c r="C15" s="51"/>
      <c r="D15" s="51"/>
      <c r="E15" s="51"/>
      <c r="F15" s="51"/>
      <c r="G15" s="52"/>
      <c r="L15"/>
      <c r="M15"/>
      <c r="N15"/>
      <c r="O15"/>
      <c r="P15"/>
      <c r="Q15"/>
      <c r="R15"/>
      <c r="S15"/>
      <c r="T15"/>
      <c r="U15"/>
    </row>
    <row r="16" spans="1:21" x14ac:dyDescent="0.25">
      <c r="B16" s="36" t="s">
        <v>61</v>
      </c>
      <c r="C16" s="51"/>
      <c r="D16" s="51"/>
      <c r="E16" s="51"/>
      <c r="F16" s="51"/>
      <c r="G16" s="52"/>
      <c r="L16"/>
      <c r="M16"/>
      <c r="N16"/>
      <c r="O16"/>
      <c r="P16"/>
      <c r="Q16"/>
      <c r="R16"/>
      <c r="S16"/>
      <c r="T16"/>
      <c r="U16"/>
    </row>
    <row r="17" spans="2:7" s="4" customFormat="1" x14ac:dyDescent="0.25">
      <c r="B17" s="37" t="s">
        <v>67</v>
      </c>
      <c r="C17" s="53"/>
      <c r="D17" s="53"/>
      <c r="E17" s="53"/>
      <c r="F17" s="53"/>
      <c r="G17" s="54"/>
    </row>
    <row r="18" spans="2:7" ht="30.75" customHeight="1" x14ac:dyDescent="0.25">
      <c r="B18" s="126" t="s">
        <v>125</v>
      </c>
      <c r="C18" s="127"/>
      <c r="D18" s="127"/>
      <c r="E18" s="127"/>
      <c r="F18" s="127"/>
      <c r="G18" s="128"/>
    </row>
    <row r="20" spans="2:7" x14ac:dyDescent="0.25">
      <c r="B20" s="55" t="s">
        <v>74</v>
      </c>
      <c r="C20" s="56"/>
      <c r="D20" s="56"/>
      <c r="E20" s="56"/>
      <c r="F20" s="56"/>
      <c r="G20" s="57"/>
    </row>
    <row r="21" spans="2:7" ht="33" customHeight="1" x14ac:dyDescent="0.25">
      <c r="B21" s="123" t="s">
        <v>131</v>
      </c>
      <c r="C21" s="124"/>
      <c r="D21" s="124"/>
      <c r="E21" s="124"/>
      <c r="F21" s="124"/>
      <c r="G21" s="125"/>
    </row>
    <row r="22" spans="2:7" ht="37.5" customHeight="1" x14ac:dyDescent="0.25">
      <c r="B22" s="126"/>
      <c r="C22" s="127"/>
      <c r="D22" s="127"/>
      <c r="E22" s="127"/>
      <c r="F22" s="127"/>
      <c r="G22" s="128"/>
    </row>
  </sheetData>
  <sheetProtection algorithmName="SHA-512" hashValue="nkk3WyOiZJt4Myy3EfCoBP1FxrD1cvmlfKpphbzhEsv5eUiTShCCeYZX1aaKbpkV9TkGADx3rk85otqdfTnAew==" saltValue="eqH7I/knxfkubLkSqwj9ng==" spinCount="100000" sheet="1" objects="1" scenarios="1"/>
  <mergeCells count="10">
    <mergeCell ref="B10:G10"/>
    <mergeCell ref="B21:G22"/>
    <mergeCell ref="B18:G18"/>
    <mergeCell ref="B12:F12"/>
    <mergeCell ref="B11:F11"/>
    <mergeCell ref="I6:T6"/>
    <mergeCell ref="I4:T4"/>
    <mergeCell ref="I5:T5"/>
    <mergeCell ref="I7:T7"/>
    <mergeCell ref="B6:G6"/>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8ADDD2DF-ED81-4E67-97E4-87CF9B7EC401}">
          <x14:formula1>
            <xm:f>Reference!$M$3:$M$4</xm:f>
          </x14:formula1>
          <xm:sqref>C9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B4F99-AB40-4AFC-A1FB-1907C2AFE2E0}">
  <dimension ref="A1:AK33"/>
  <sheetViews>
    <sheetView showGridLines="0" zoomScaleNormal="100" workbookViewId="0">
      <pane xSplit="3" ySplit="8" topLeftCell="D9" activePane="bottomRight" state="frozen"/>
      <selection pane="topRight" activeCell="D1" sqref="D1"/>
      <selection pane="bottomLeft" activeCell="A9" sqref="A9"/>
      <selection pane="bottomRight" activeCell="F9" sqref="F9"/>
    </sheetView>
  </sheetViews>
  <sheetFormatPr defaultColWidth="9.140625" defaultRowHeight="15" outlineLevelRow="1" outlineLevelCol="1" x14ac:dyDescent="0.25"/>
  <cols>
    <col min="1" max="1" width="41.5703125" style="1" customWidth="1"/>
    <col min="2" max="2" width="52.5703125" style="1" customWidth="1" outlineLevel="1"/>
    <col min="3" max="3" width="19.7109375" style="1" bestFit="1" customWidth="1"/>
    <col min="4" max="4" width="24" style="1" customWidth="1" outlineLevel="1"/>
    <col min="5" max="5" width="14.5703125" style="1" customWidth="1" outlineLevel="1"/>
    <col min="6" max="6" width="22.140625" style="1" customWidth="1" outlineLevel="1"/>
    <col min="7" max="7" width="35.5703125" style="1" customWidth="1" outlineLevel="1"/>
    <col min="8" max="8" width="39.140625" style="1" customWidth="1" outlineLevel="1"/>
    <col min="9" max="9" width="38.7109375" style="1" bestFit="1" customWidth="1"/>
    <col min="10" max="10" width="37.140625" style="1" bestFit="1" customWidth="1"/>
    <col min="11" max="11" width="31" style="1" customWidth="1"/>
    <col min="12" max="12" width="31.85546875" style="1" customWidth="1"/>
    <col min="13" max="13" width="33.85546875" style="1" bestFit="1" customWidth="1"/>
    <col min="14" max="14" width="21" style="1" customWidth="1"/>
    <col min="15" max="15" width="23.5703125" style="1" customWidth="1"/>
    <col min="16" max="16" width="17.28515625" style="1" customWidth="1" outlineLevel="1"/>
    <col min="17" max="17" width="17" style="1" customWidth="1" outlineLevel="1"/>
    <col min="18" max="18" width="20.5703125" style="1" customWidth="1" outlineLevel="1"/>
    <col min="19" max="20" width="16.28515625" style="1" customWidth="1" outlineLevel="1"/>
    <col min="21" max="21" width="22.85546875" style="1" customWidth="1" outlineLevel="1"/>
    <col min="22" max="23" width="18.28515625" style="1" customWidth="1" outlineLevel="1"/>
    <col min="24" max="24" width="10.7109375" style="1" customWidth="1" outlineLevel="1"/>
    <col min="25" max="25" width="10" style="1" customWidth="1" outlineLevel="1"/>
    <col min="26" max="26" width="27.140625" style="1" customWidth="1" outlineLevel="1"/>
    <col min="27" max="27" width="22.85546875" style="1" customWidth="1" outlineLevel="1"/>
    <col min="28" max="28" width="30.7109375" style="1" customWidth="1"/>
    <col min="29" max="29" width="27" style="1" customWidth="1"/>
    <col min="30" max="30" width="30" style="1" customWidth="1"/>
    <col min="31" max="31" width="23.140625" style="1" customWidth="1"/>
    <col min="32" max="32" width="24.85546875" style="1" customWidth="1"/>
    <col min="33" max="33" width="25.5703125" style="1" customWidth="1"/>
    <col min="34" max="34" width="30.28515625" style="1" bestFit="1" customWidth="1"/>
    <col min="35" max="16384" width="9.140625" style="1"/>
  </cols>
  <sheetData>
    <row r="1" spans="1:37" ht="28.5" x14ac:dyDescent="0.25">
      <c r="A1" s="6"/>
      <c r="B1" s="15"/>
      <c r="C1" s="34"/>
      <c r="D1" s="9"/>
      <c r="E1" s="9"/>
      <c r="F1" s="9"/>
      <c r="G1" s="9"/>
      <c r="J1" s="7"/>
      <c r="K1" s="8"/>
    </row>
    <row r="2" spans="1:37" ht="51.75" customHeight="1" thickBot="1" x14ac:dyDescent="0.3">
      <c r="A2" s="3"/>
      <c r="B2" s="3"/>
      <c r="C2" s="3"/>
    </row>
    <row r="3" spans="1:37" s="17" customFormat="1" ht="16.5" thickBot="1" x14ac:dyDescent="0.3">
      <c r="A3" s="142" t="s">
        <v>86</v>
      </c>
      <c r="B3" s="143"/>
      <c r="C3" s="142" t="s">
        <v>1</v>
      </c>
      <c r="D3" s="147"/>
      <c r="E3" s="147"/>
      <c r="F3" s="143"/>
      <c r="G3" s="142" t="s">
        <v>13</v>
      </c>
      <c r="H3" s="143"/>
      <c r="I3" s="147" t="str">
        <f>"Previous Evaluation Period: 1/1/"&amp;(YEAR('Instructions &amp; SetUp'!$C$5)-1)&amp;"-12/31/"&amp;((YEAR('Instructions &amp; SetUp'!$C$5)-1))</f>
        <v>Previous Evaluation Period: 1/1/2025-12/31/2025</v>
      </c>
      <c r="J3" s="143"/>
      <c r="K3" s="153" t="str">
        <f>"Current Evaluation Period: 1/1/"&amp;(YEAR('Instructions &amp; SetUp'!$C$5))&amp;"-12/31/"&amp;((YEAR('Instructions &amp; SetUp'!$C$5)))</f>
        <v>Current Evaluation Period: 1/1/2026-12/31/2026</v>
      </c>
      <c r="L3" s="154"/>
      <c r="M3" s="154"/>
      <c r="N3" s="154"/>
      <c r="O3" s="155"/>
      <c r="P3" s="147" t="s">
        <v>89</v>
      </c>
      <c r="Q3" s="147"/>
      <c r="R3" s="147"/>
      <c r="S3" s="147"/>
      <c r="T3" s="147"/>
      <c r="U3" s="147"/>
      <c r="V3" s="147"/>
      <c r="W3" s="147"/>
      <c r="X3" s="147"/>
      <c r="Y3" s="147"/>
      <c r="Z3" s="147"/>
      <c r="AA3" s="147"/>
      <c r="AB3" s="148" t="s">
        <v>87</v>
      </c>
      <c r="AC3" s="149"/>
      <c r="AD3" s="149"/>
      <c r="AE3" s="149"/>
      <c r="AF3" s="149"/>
      <c r="AG3" s="149"/>
      <c r="AH3" s="150"/>
    </row>
    <row r="4" spans="1:37" s="14" customFormat="1" ht="15.75" outlineLevel="1" thickBot="1" x14ac:dyDescent="0.3">
      <c r="A4" s="139" t="s">
        <v>66</v>
      </c>
      <c r="B4" s="139" t="s">
        <v>100</v>
      </c>
      <c r="C4" s="133" t="s">
        <v>88</v>
      </c>
      <c r="D4" s="133" t="s">
        <v>72</v>
      </c>
      <c r="E4" s="133" t="s">
        <v>68</v>
      </c>
      <c r="F4" s="133" t="s">
        <v>69</v>
      </c>
      <c r="G4" s="151" t="s">
        <v>70</v>
      </c>
      <c r="H4" s="152"/>
      <c r="I4" s="133" t="s">
        <v>75</v>
      </c>
      <c r="J4" s="133" t="s">
        <v>76</v>
      </c>
      <c r="K4" s="144" t="s">
        <v>79</v>
      </c>
      <c r="L4" s="144" t="s">
        <v>80</v>
      </c>
      <c r="M4" s="144" t="s">
        <v>98</v>
      </c>
      <c r="N4" s="144" t="s">
        <v>104</v>
      </c>
      <c r="O4" s="144" t="s">
        <v>101</v>
      </c>
      <c r="P4" s="136" t="s">
        <v>114</v>
      </c>
      <c r="Q4" s="136"/>
      <c r="R4" s="136"/>
      <c r="S4" s="136"/>
      <c r="T4" s="136"/>
      <c r="U4" s="136"/>
      <c r="V4" s="136"/>
      <c r="W4" s="136"/>
      <c r="X4" s="136"/>
      <c r="Y4" s="136"/>
      <c r="Z4" s="136"/>
      <c r="AA4" s="136"/>
      <c r="AB4" s="156" t="s">
        <v>120</v>
      </c>
      <c r="AC4" s="157"/>
      <c r="AD4" s="157"/>
      <c r="AE4" s="157"/>
      <c r="AF4" s="157"/>
      <c r="AG4" s="157"/>
      <c r="AH4" s="158"/>
    </row>
    <row r="5" spans="1:37" s="14" customFormat="1" outlineLevel="1" x14ac:dyDescent="0.25">
      <c r="A5" s="140"/>
      <c r="B5" s="140"/>
      <c r="C5" s="134"/>
      <c r="D5" s="134"/>
      <c r="E5" s="134"/>
      <c r="F5" s="134"/>
      <c r="G5" s="139" t="s">
        <v>116</v>
      </c>
      <c r="H5" s="139" t="s">
        <v>115</v>
      </c>
      <c r="I5" s="134"/>
      <c r="J5" s="134"/>
      <c r="K5" s="145"/>
      <c r="L5" s="145"/>
      <c r="M5" s="145"/>
      <c r="N5" s="145"/>
      <c r="O5" s="145"/>
      <c r="P5" s="137"/>
      <c r="Q5" s="137"/>
      <c r="R5" s="137"/>
      <c r="S5" s="137"/>
      <c r="T5" s="137"/>
      <c r="U5" s="137"/>
      <c r="V5" s="137"/>
      <c r="W5" s="137"/>
      <c r="X5" s="137"/>
      <c r="Y5" s="137"/>
      <c r="Z5" s="137"/>
      <c r="AA5" s="137"/>
      <c r="AB5" s="133" t="s">
        <v>107</v>
      </c>
      <c r="AC5" s="133" t="s">
        <v>121</v>
      </c>
      <c r="AD5" s="133" t="s">
        <v>84</v>
      </c>
      <c r="AE5" s="133" t="s">
        <v>119</v>
      </c>
      <c r="AF5" s="133" t="s">
        <v>81</v>
      </c>
      <c r="AG5" s="133" t="s">
        <v>82</v>
      </c>
      <c r="AH5" s="133" t="s">
        <v>85</v>
      </c>
    </row>
    <row r="6" spans="1:37" s="14" customFormat="1" ht="36.75" customHeight="1" outlineLevel="1" x14ac:dyDescent="0.25">
      <c r="A6" s="140"/>
      <c r="B6" s="140"/>
      <c r="C6" s="134"/>
      <c r="D6" s="134"/>
      <c r="E6" s="134"/>
      <c r="F6" s="134"/>
      <c r="G6" s="140"/>
      <c r="H6" s="140"/>
      <c r="I6" s="134"/>
      <c r="J6" s="134"/>
      <c r="K6" s="145"/>
      <c r="L6" s="145"/>
      <c r="M6" s="145"/>
      <c r="N6" s="145"/>
      <c r="O6" s="145"/>
      <c r="P6" s="137"/>
      <c r="Q6" s="137"/>
      <c r="R6" s="137"/>
      <c r="S6" s="137"/>
      <c r="T6" s="137"/>
      <c r="U6" s="137"/>
      <c r="V6" s="137"/>
      <c r="W6" s="137"/>
      <c r="X6" s="137"/>
      <c r="Y6" s="137"/>
      <c r="Z6" s="137"/>
      <c r="AA6" s="137"/>
      <c r="AB6" s="134"/>
      <c r="AC6" s="134"/>
      <c r="AD6" s="134"/>
      <c r="AE6" s="134"/>
      <c r="AF6" s="134"/>
      <c r="AG6" s="134"/>
      <c r="AH6" s="134"/>
    </row>
    <row r="7" spans="1:37" s="14" customFormat="1" ht="52.5" customHeight="1" outlineLevel="1" thickBot="1" x14ac:dyDescent="0.3">
      <c r="A7" s="141"/>
      <c r="B7" s="141"/>
      <c r="C7" s="135"/>
      <c r="D7" s="135"/>
      <c r="E7" s="135"/>
      <c r="F7" s="135"/>
      <c r="G7" s="141"/>
      <c r="H7" s="141"/>
      <c r="I7" s="135"/>
      <c r="J7" s="135"/>
      <c r="K7" s="146"/>
      <c r="L7" s="146"/>
      <c r="M7" s="146"/>
      <c r="N7" s="146"/>
      <c r="O7" s="146"/>
      <c r="P7" s="138"/>
      <c r="Q7" s="138"/>
      <c r="R7" s="138"/>
      <c r="S7" s="138"/>
      <c r="T7" s="138"/>
      <c r="U7" s="138"/>
      <c r="V7" s="138"/>
      <c r="W7" s="138"/>
      <c r="X7" s="138"/>
      <c r="Y7" s="138"/>
      <c r="Z7" s="138"/>
      <c r="AA7" s="138"/>
      <c r="AB7" s="135"/>
      <c r="AC7" s="135"/>
      <c r="AD7" s="135"/>
      <c r="AE7" s="135"/>
      <c r="AF7" s="135"/>
      <c r="AG7" s="135"/>
      <c r="AH7" s="135"/>
    </row>
    <row r="8" spans="1:37" ht="45.75" thickBot="1" x14ac:dyDescent="0.3">
      <c r="A8" s="23" t="s">
        <v>11</v>
      </c>
      <c r="B8" s="18" t="s">
        <v>16</v>
      </c>
      <c r="C8" s="39" t="s">
        <v>0</v>
      </c>
      <c r="D8" s="20" t="s">
        <v>2</v>
      </c>
      <c r="E8" s="20" t="s">
        <v>3</v>
      </c>
      <c r="F8" s="40" t="s">
        <v>4</v>
      </c>
      <c r="G8" s="22" t="s">
        <v>14</v>
      </c>
      <c r="H8" s="19" t="s">
        <v>15</v>
      </c>
      <c r="I8" s="23" t="s">
        <v>64</v>
      </c>
      <c r="J8" s="18" t="s">
        <v>77</v>
      </c>
      <c r="K8" s="18" t="s">
        <v>78</v>
      </c>
      <c r="L8" s="18" t="s">
        <v>10</v>
      </c>
      <c r="M8" s="18" t="s">
        <v>62</v>
      </c>
      <c r="N8" s="18" t="s">
        <v>102</v>
      </c>
      <c r="O8" s="18" t="s">
        <v>103</v>
      </c>
      <c r="P8" s="20" t="s">
        <v>5</v>
      </c>
      <c r="Q8" s="20" t="s">
        <v>6</v>
      </c>
      <c r="R8" s="20" t="s">
        <v>21</v>
      </c>
      <c r="S8" s="20" t="s">
        <v>22</v>
      </c>
      <c r="T8" s="20" t="s">
        <v>23</v>
      </c>
      <c r="U8" s="20" t="s">
        <v>24</v>
      </c>
      <c r="V8" s="20" t="s">
        <v>25</v>
      </c>
      <c r="W8" s="20" t="s">
        <v>26</v>
      </c>
      <c r="X8" s="20" t="s">
        <v>7</v>
      </c>
      <c r="Y8" s="20" t="s">
        <v>8</v>
      </c>
      <c r="Z8" s="20" t="s">
        <v>9</v>
      </c>
      <c r="AA8" s="20" t="s">
        <v>31</v>
      </c>
      <c r="AB8" s="18" t="s">
        <v>130</v>
      </c>
      <c r="AC8" s="21" t="s">
        <v>12</v>
      </c>
      <c r="AD8" s="18" t="s">
        <v>83</v>
      </c>
      <c r="AE8" s="18" t="s">
        <v>63</v>
      </c>
      <c r="AF8" s="21" t="s">
        <v>41</v>
      </c>
      <c r="AG8" s="21" t="s">
        <v>42</v>
      </c>
      <c r="AH8" s="21" t="s">
        <v>56</v>
      </c>
    </row>
    <row r="9" spans="1:37" ht="46.5" customHeight="1" x14ac:dyDescent="0.25">
      <c r="A9" s="90"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9" s="92" t="str">
        <f>IF(Table1[[#This Row],[Eligibility Status]]="","",_xlfn.IFNA(_xlfn.XLOOKUP(Table1[[#This Row],[Eligibility Status]],Table2[Eligibility Type],Table2[Description]),""))</f>
        <v/>
      </c>
      <c r="C9" s="70"/>
      <c r="D9" s="71"/>
      <c r="E9" s="72"/>
      <c r="F9" s="73"/>
      <c r="G9" s="76"/>
      <c r="H9" s="77"/>
      <c r="I9" s="94"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9" s="95"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9" s="96"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9" s="90"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9" s="97"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9" s="98" t="str" cm="1">
        <f t="array" ref="N9">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9" s="99" t="str" cm="1">
        <f t="array" ref="O9">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9" s="70"/>
      <c r="Q9" s="72"/>
      <c r="R9" s="72"/>
      <c r="S9" s="72"/>
      <c r="T9" s="72"/>
      <c r="U9" s="72"/>
      <c r="V9" s="71"/>
      <c r="W9" s="71"/>
      <c r="X9" s="71"/>
      <c r="Y9" s="71"/>
      <c r="Z9" s="72"/>
      <c r="AA9" s="77"/>
      <c r="AB9" s="96"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9" s="71"/>
      <c r="AD9" s="106" t="str" cm="1">
        <f t="array" ref="AD9">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9"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9" s="71"/>
      <c r="AG9" s="71"/>
      <c r="AH9" s="72"/>
      <c r="AK9" s="2"/>
    </row>
    <row r="10" spans="1:37" x14ac:dyDescent="0.25">
      <c r="A10" s="162"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10" s="93" t="str">
        <f>IF(Table1[[#This Row],[Eligibility Status]]="","",_xlfn.IFNA(_xlfn.XLOOKUP(Table1[[#This Row],[Eligibility Status]],Table2[Eligibility Type],Table2[Description]),""))</f>
        <v/>
      </c>
      <c r="C10" s="74"/>
      <c r="D10" s="163"/>
      <c r="E10" s="164"/>
      <c r="F10" s="75"/>
      <c r="G10" s="78"/>
      <c r="H10" s="79"/>
      <c r="I10"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10"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10"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10" s="162"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10"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10" s="104" t="str" cm="1">
        <f t="array" ref="N10">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10" s="105" t="str" cm="1">
        <f t="array" ref="O10">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10" s="165"/>
      <c r="Q10" s="166"/>
      <c r="R10" s="166"/>
      <c r="S10" s="166"/>
      <c r="T10" s="166"/>
      <c r="U10" s="166"/>
      <c r="V10" s="166"/>
      <c r="W10" s="166"/>
      <c r="X10" s="166"/>
      <c r="Y10" s="166"/>
      <c r="Z10" s="166"/>
      <c r="AA10" s="167"/>
      <c r="AB10"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10" s="163"/>
      <c r="AD10" s="168" t="str" cm="1">
        <f t="array" ref="AD10">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10"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10" s="163"/>
      <c r="AG10" s="163"/>
      <c r="AH10" s="163"/>
      <c r="AK10" s="2"/>
    </row>
    <row r="11" spans="1:37" x14ac:dyDescent="0.25">
      <c r="A11" s="162"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11" s="93" t="str">
        <f>IF(Table1[[#This Row],[Eligibility Status]]="","",_xlfn.IFNA(_xlfn.XLOOKUP(Table1[[#This Row],[Eligibility Status]],Table2[Eligibility Type],Table2[Description]),""))</f>
        <v/>
      </c>
      <c r="C11" s="74"/>
      <c r="D11" s="163"/>
      <c r="E11" s="164"/>
      <c r="F11" s="75"/>
      <c r="G11" s="78"/>
      <c r="H11" s="79"/>
      <c r="I11"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11"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11"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11" s="162"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11"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11" s="104" t="str" cm="1">
        <f t="array" ref="N11">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11" s="105" t="str" cm="1">
        <f t="array" ref="O11">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11" s="74"/>
      <c r="Q11" s="164"/>
      <c r="R11" s="164"/>
      <c r="S11" s="164"/>
      <c r="T11" s="164"/>
      <c r="U11" s="164"/>
      <c r="V11" s="163"/>
      <c r="W11" s="163"/>
      <c r="X11" s="163"/>
      <c r="Y11" s="163"/>
      <c r="Z11" s="164"/>
      <c r="AA11" s="79"/>
      <c r="AB11"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11" s="163"/>
      <c r="AD11" s="168" t="str" cm="1">
        <f t="array" ref="AD11">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11"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11" s="163"/>
      <c r="AG11" s="163"/>
      <c r="AH11" s="164"/>
    </row>
    <row r="12" spans="1:37" x14ac:dyDescent="0.25">
      <c r="A12"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12" s="93" t="str">
        <f>IF(Table1[[#This Row],[Eligibility Status]]="","",_xlfn.IFNA(_xlfn.XLOOKUP(Table1[[#This Row],[Eligibility Status]],Table2[Eligibility Type],Table2[Description]),""))</f>
        <v/>
      </c>
      <c r="C12" s="74"/>
      <c r="D12" s="88"/>
      <c r="E12" s="89"/>
      <c r="F12" s="75"/>
      <c r="G12" s="78"/>
      <c r="H12" s="79"/>
      <c r="I12"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12"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12"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12"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12"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12" s="104" t="str" cm="1">
        <f t="array" ref="N12">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12" s="105" t="str" cm="1">
        <f t="array" ref="O12">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12" s="74"/>
      <c r="Q12" s="89"/>
      <c r="R12" s="88"/>
      <c r="S12" s="89"/>
      <c r="T12" s="89"/>
      <c r="U12" s="89"/>
      <c r="V12" s="88"/>
      <c r="W12" s="88"/>
      <c r="X12" s="89"/>
      <c r="Y12" s="89"/>
      <c r="Z12" s="89"/>
      <c r="AA12" s="79"/>
      <c r="AB12"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12" s="88"/>
      <c r="AD12" s="107" t="str" cm="1">
        <f t="array" ref="AD12">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12"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12" s="88"/>
      <c r="AG12" s="88"/>
      <c r="AH12" s="89"/>
    </row>
    <row r="13" spans="1:37" x14ac:dyDescent="0.25">
      <c r="A13"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13" s="93" t="str">
        <f>IF(Table1[[#This Row],[Eligibility Status]]="","",_xlfn.IFNA(_xlfn.XLOOKUP(Table1[[#This Row],[Eligibility Status]],Table2[Eligibility Type],Table2[Description]),""))</f>
        <v/>
      </c>
      <c r="C13" s="74"/>
      <c r="D13" s="88"/>
      <c r="E13" s="89"/>
      <c r="F13" s="75"/>
      <c r="G13" s="78"/>
      <c r="H13" s="79"/>
      <c r="I13"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13"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13"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13"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13"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13" s="104" t="str" cm="1">
        <f t="array" ref="N13">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13" s="105" t="str" cm="1">
        <f t="array" ref="O13">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13" s="74"/>
      <c r="Q13" s="89"/>
      <c r="R13" s="89"/>
      <c r="S13" s="89"/>
      <c r="T13" s="89"/>
      <c r="U13" s="89"/>
      <c r="V13" s="89"/>
      <c r="W13" s="89"/>
      <c r="X13" s="89"/>
      <c r="Y13" s="89"/>
      <c r="Z13" s="89"/>
      <c r="AA13" s="79"/>
      <c r="AB13"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13" s="89"/>
      <c r="AD13" s="107" t="str" cm="1">
        <f t="array" ref="AD13">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13"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13" s="89"/>
      <c r="AG13" s="88"/>
      <c r="AH13" s="89"/>
    </row>
    <row r="14" spans="1:37" x14ac:dyDescent="0.25">
      <c r="A14"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14" s="93" t="str">
        <f>IF(Table1[[#This Row],[Eligibility Status]]="","",_xlfn.IFNA(_xlfn.XLOOKUP(Table1[[#This Row],[Eligibility Status]],Table2[Eligibility Type],Table2[Description]),""))</f>
        <v/>
      </c>
      <c r="C14" s="74"/>
      <c r="D14" s="88"/>
      <c r="E14" s="89"/>
      <c r="F14" s="75"/>
      <c r="G14" s="78"/>
      <c r="H14" s="79"/>
      <c r="I14"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14"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14"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14"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14"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14" s="104" t="str" cm="1">
        <f t="array" ref="N14">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14" s="105" t="str" cm="1">
        <f t="array" ref="O14">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14" s="74"/>
      <c r="Q14" s="89"/>
      <c r="R14" s="89"/>
      <c r="S14" s="89"/>
      <c r="T14" s="89"/>
      <c r="U14" s="89"/>
      <c r="V14" s="89"/>
      <c r="W14" s="89"/>
      <c r="X14" s="89"/>
      <c r="Y14" s="89"/>
      <c r="Z14" s="89"/>
      <c r="AA14" s="79"/>
      <c r="AB14"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14" s="89"/>
      <c r="AD14" s="107" t="str" cm="1">
        <f t="array" ref="AD14">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14"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14" s="89"/>
      <c r="AG14" s="88"/>
      <c r="AH14" s="89"/>
    </row>
    <row r="15" spans="1:37" x14ac:dyDescent="0.25">
      <c r="A15"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15" s="93" t="str">
        <f>IF(Table1[[#This Row],[Eligibility Status]]="","",_xlfn.IFNA(_xlfn.XLOOKUP(Table1[[#This Row],[Eligibility Status]],Table2[Eligibility Type],Table2[Description]),""))</f>
        <v/>
      </c>
      <c r="C15" s="74"/>
      <c r="D15" s="88"/>
      <c r="E15" s="89"/>
      <c r="F15" s="75"/>
      <c r="G15" s="78"/>
      <c r="H15" s="79"/>
      <c r="I15"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15"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15"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15"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15"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15" s="104" t="str" cm="1">
        <f t="array" ref="N15">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15" s="105" t="str" cm="1">
        <f t="array" ref="O15">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15" s="74"/>
      <c r="Q15" s="89"/>
      <c r="R15" s="89"/>
      <c r="S15" s="89"/>
      <c r="T15" s="89"/>
      <c r="U15" s="89"/>
      <c r="V15" s="89"/>
      <c r="W15" s="89"/>
      <c r="X15" s="89"/>
      <c r="Y15" s="89"/>
      <c r="Z15" s="89"/>
      <c r="AA15" s="79"/>
      <c r="AB15"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15" s="89"/>
      <c r="AD15" s="107" t="str" cm="1">
        <f t="array" ref="AD15">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15"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15" s="89"/>
      <c r="AG15" s="88"/>
      <c r="AH15" s="89"/>
    </row>
    <row r="16" spans="1:37" x14ac:dyDescent="0.25">
      <c r="A16"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16" s="93" t="str">
        <f>IF(Table1[[#This Row],[Eligibility Status]]="","",_xlfn.IFNA(_xlfn.XLOOKUP(Table1[[#This Row],[Eligibility Status]],Table2[Eligibility Type],Table2[Description]),""))</f>
        <v/>
      </c>
      <c r="C16" s="74"/>
      <c r="D16" s="88"/>
      <c r="E16" s="89"/>
      <c r="F16" s="75"/>
      <c r="G16" s="78"/>
      <c r="H16" s="79"/>
      <c r="I16"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16"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16"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16"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16"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16" s="104" t="str" cm="1">
        <f t="array" ref="N16">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16" s="105" t="str" cm="1">
        <f t="array" ref="O16">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16" s="74"/>
      <c r="Q16" s="89"/>
      <c r="R16" s="89"/>
      <c r="S16" s="89"/>
      <c r="T16" s="89"/>
      <c r="U16" s="89"/>
      <c r="V16" s="89"/>
      <c r="W16" s="89"/>
      <c r="X16" s="89"/>
      <c r="Y16" s="89"/>
      <c r="Z16" s="89"/>
      <c r="AA16" s="79"/>
      <c r="AB16"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16" s="89"/>
      <c r="AD16" s="107" t="str" cm="1">
        <f t="array" ref="AD16">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16"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16" s="89"/>
      <c r="AG16" s="88"/>
      <c r="AH16" s="89"/>
    </row>
    <row r="17" spans="1:34" x14ac:dyDescent="0.25">
      <c r="A17"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17" s="93" t="str">
        <f>IF(Table1[[#This Row],[Eligibility Status]]="","",_xlfn.IFNA(_xlfn.XLOOKUP(Table1[[#This Row],[Eligibility Status]],Table2[Eligibility Type],Table2[Description]),""))</f>
        <v/>
      </c>
      <c r="C17" s="74"/>
      <c r="D17" s="88"/>
      <c r="E17" s="89"/>
      <c r="F17" s="75"/>
      <c r="G17" s="78"/>
      <c r="H17" s="79"/>
      <c r="I17"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17"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17"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17"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17"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17" s="104" t="str" cm="1">
        <f t="array" ref="N17">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17" s="105" t="str" cm="1">
        <f t="array" ref="O17">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17" s="74"/>
      <c r="Q17" s="89"/>
      <c r="R17" s="89"/>
      <c r="S17" s="89"/>
      <c r="T17" s="89"/>
      <c r="U17" s="89"/>
      <c r="V17" s="89"/>
      <c r="W17" s="89"/>
      <c r="X17" s="89"/>
      <c r="Y17" s="89"/>
      <c r="Z17" s="89"/>
      <c r="AA17" s="79"/>
      <c r="AB17"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17" s="89"/>
      <c r="AD17" s="107" t="str" cm="1">
        <f t="array" ref="AD17">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17"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17" s="89"/>
      <c r="AG17" s="88"/>
      <c r="AH17" s="89"/>
    </row>
    <row r="18" spans="1:34" x14ac:dyDescent="0.25">
      <c r="A18"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18" s="93" t="str">
        <f>IF(Table1[[#This Row],[Eligibility Status]]="","",_xlfn.IFNA(_xlfn.XLOOKUP(Table1[[#This Row],[Eligibility Status]],Table2[Eligibility Type],Table2[Description]),""))</f>
        <v/>
      </c>
      <c r="C18" s="74"/>
      <c r="D18" s="88"/>
      <c r="E18" s="89"/>
      <c r="F18" s="75"/>
      <c r="G18" s="78"/>
      <c r="H18" s="79"/>
      <c r="I18"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18"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18"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18"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18"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18" s="104" t="str" cm="1">
        <f t="array" ref="N18">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18" s="105" t="str" cm="1">
        <f t="array" ref="O18">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18" s="74"/>
      <c r="Q18" s="89"/>
      <c r="R18" s="89"/>
      <c r="S18" s="89"/>
      <c r="T18" s="89"/>
      <c r="U18" s="89"/>
      <c r="V18" s="89"/>
      <c r="W18" s="89"/>
      <c r="X18" s="89"/>
      <c r="Y18" s="89"/>
      <c r="Z18" s="89"/>
      <c r="AA18" s="79"/>
      <c r="AB18"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18" s="89"/>
      <c r="AD18" s="107" t="str" cm="1">
        <f t="array" ref="AD18">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18"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18" s="89"/>
      <c r="AG18" s="88"/>
      <c r="AH18" s="89"/>
    </row>
    <row r="19" spans="1:34" x14ac:dyDescent="0.25">
      <c r="A19"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19" s="93" t="str">
        <f>IF(Table1[[#This Row],[Eligibility Status]]="","",_xlfn.IFNA(_xlfn.XLOOKUP(Table1[[#This Row],[Eligibility Status]],Table2[Eligibility Type],Table2[Description]),""))</f>
        <v/>
      </c>
      <c r="C19" s="74"/>
      <c r="D19" s="88"/>
      <c r="E19" s="89"/>
      <c r="F19" s="75"/>
      <c r="G19" s="78"/>
      <c r="H19" s="79"/>
      <c r="I19"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19"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19"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19"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19"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19" s="104" t="str" cm="1">
        <f t="array" ref="N19">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19" s="105" t="str" cm="1">
        <f t="array" ref="O19">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19" s="74"/>
      <c r="Q19" s="89"/>
      <c r="R19" s="89"/>
      <c r="S19" s="89"/>
      <c r="T19" s="89"/>
      <c r="U19" s="89"/>
      <c r="V19" s="89"/>
      <c r="W19" s="89"/>
      <c r="X19" s="89"/>
      <c r="Y19" s="89"/>
      <c r="Z19" s="89"/>
      <c r="AA19" s="79"/>
      <c r="AB19"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19" s="89"/>
      <c r="AD19" s="107" t="str" cm="1">
        <f t="array" ref="AD19">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19"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19" s="89"/>
      <c r="AG19" s="88"/>
      <c r="AH19" s="89"/>
    </row>
    <row r="20" spans="1:34" x14ac:dyDescent="0.25">
      <c r="A20"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20" s="93" t="str">
        <f>IF(Table1[[#This Row],[Eligibility Status]]="","",_xlfn.IFNA(_xlfn.XLOOKUP(Table1[[#This Row],[Eligibility Status]],Table2[Eligibility Type],Table2[Description]),""))</f>
        <v/>
      </c>
      <c r="C20" s="74"/>
      <c r="D20" s="88"/>
      <c r="E20" s="89"/>
      <c r="F20" s="75"/>
      <c r="G20" s="78"/>
      <c r="H20" s="79"/>
      <c r="I20"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20"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20"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20"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20"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20" s="104" t="str" cm="1">
        <f t="array" ref="N20">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20" s="105" t="str" cm="1">
        <f t="array" ref="O20">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20" s="74"/>
      <c r="Q20" s="89"/>
      <c r="R20" s="89"/>
      <c r="S20" s="89"/>
      <c r="T20" s="89"/>
      <c r="U20" s="89"/>
      <c r="V20" s="89"/>
      <c r="W20" s="89"/>
      <c r="X20" s="89"/>
      <c r="Y20" s="89"/>
      <c r="Z20" s="89"/>
      <c r="AA20" s="79"/>
      <c r="AB20"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20" s="89"/>
      <c r="AD20" s="107" t="str" cm="1">
        <f t="array" ref="AD20">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20"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20" s="89"/>
      <c r="AG20" s="88"/>
      <c r="AH20" s="89"/>
    </row>
    <row r="21" spans="1:34" x14ac:dyDescent="0.25">
      <c r="A21"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21" s="93" t="str">
        <f>IF(Table1[[#This Row],[Eligibility Status]]="","",_xlfn.IFNA(_xlfn.XLOOKUP(Table1[[#This Row],[Eligibility Status]],Table2[Eligibility Type],Table2[Description]),""))</f>
        <v/>
      </c>
      <c r="C21" s="74"/>
      <c r="D21" s="88"/>
      <c r="E21" s="89"/>
      <c r="F21" s="75"/>
      <c r="G21" s="78"/>
      <c r="H21" s="79"/>
      <c r="I21"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21"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21"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21"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21"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21" s="104" t="str" cm="1">
        <f t="array" ref="N21">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21" s="105" t="str" cm="1">
        <f t="array" ref="O21">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21" s="74"/>
      <c r="Q21" s="89"/>
      <c r="R21" s="89"/>
      <c r="S21" s="89"/>
      <c r="T21" s="89"/>
      <c r="U21" s="89"/>
      <c r="V21" s="89"/>
      <c r="W21" s="89"/>
      <c r="X21" s="89"/>
      <c r="Y21" s="89"/>
      <c r="Z21" s="89"/>
      <c r="AA21" s="79"/>
      <c r="AB21"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21" s="89"/>
      <c r="AD21" s="107" t="str" cm="1">
        <f t="array" ref="AD21">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21"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21" s="89"/>
      <c r="AG21" s="88"/>
      <c r="AH21" s="89"/>
    </row>
    <row r="22" spans="1:34" x14ac:dyDescent="0.25">
      <c r="A22"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22" s="93" t="str">
        <f>IF(Table1[[#This Row],[Eligibility Status]]="","",_xlfn.IFNA(_xlfn.XLOOKUP(Table1[[#This Row],[Eligibility Status]],Table2[Eligibility Type],Table2[Description]),""))</f>
        <v/>
      </c>
      <c r="C22" s="74"/>
      <c r="D22" s="88"/>
      <c r="E22" s="89"/>
      <c r="F22" s="75"/>
      <c r="G22" s="78"/>
      <c r="H22" s="79"/>
      <c r="I22"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22"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22"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22"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22"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22" s="104" t="str" cm="1">
        <f t="array" ref="N22">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22" s="105" t="str" cm="1">
        <f t="array" ref="O22">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22" s="74"/>
      <c r="Q22" s="89"/>
      <c r="R22" s="89"/>
      <c r="S22" s="89"/>
      <c r="T22" s="89"/>
      <c r="U22" s="89"/>
      <c r="V22" s="89"/>
      <c r="W22" s="89"/>
      <c r="X22" s="89"/>
      <c r="Y22" s="89"/>
      <c r="Z22" s="89"/>
      <c r="AA22" s="79"/>
      <c r="AB22"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22" s="89"/>
      <c r="AD22" s="107" t="str" cm="1">
        <f t="array" ref="AD22">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22"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22" s="89"/>
      <c r="AG22" s="88"/>
      <c r="AH22" s="89"/>
    </row>
    <row r="23" spans="1:34" x14ac:dyDescent="0.25">
      <c r="A23"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23" s="93" t="str">
        <f>IF(Table1[[#This Row],[Eligibility Status]]="","",_xlfn.IFNA(_xlfn.XLOOKUP(Table1[[#This Row],[Eligibility Status]],Table2[Eligibility Type],Table2[Description]),""))</f>
        <v/>
      </c>
      <c r="C23" s="74"/>
      <c r="D23" s="88"/>
      <c r="E23" s="89"/>
      <c r="F23" s="75"/>
      <c r="G23" s="78"/>
      <c r="H23" s="79"/>
      <c r="I23"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23"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23"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23"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23"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23" s="104" t="str" cm="1">
        <f t="array" ref="N23">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23" s="105" t="str" cm="1">
        <f t="array" ref="O23">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23" s="74"/>
      <c r="Q23" s="89"/>
      <c r="R23" s="89"/>
      <c r="S23" s="89"/>
      <c r="T23" s="89"/>
      <c r="U23" s="89"/>
      <c r="V23" s="89"/>
      <c r="W23" s="89"/>
      <c r="X23" s="89"/>
      <c r="Y23" s="89"/>
      <c r="Z23" s="89"/>
      <c r="AA23" s="79"/>
      <c r="AB23"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23" s="89"/>
      <c r="AD23" s="107" t="str" cm="1">
        <f t="array" ref="AD23">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23"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23" s="89"/>
      <c r="AG23" s="88"/>
      <c r="AH23" s="89"/>
    </row>
    <row r="24" spans="1:34" x14ac:dyDescent="0.25">
      <c r="A24"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24" s="93" t="str">
        <f>IF(Table1[[#This Row],[Eligibility Status]]="","",_xlfn.IFNA(_xlfn.XLOOKUP(Table1[[#This Row],[Eligibility Status]],Table2[Eligibility Type],Table2[Description]),""))</f>
        <v/>
      </c>
      <c r="C24" s="74"/>
      <c r="D24" s="88"/>
      <c r="E24" s="89"/>
      <c r="F24" s="75"/>
      <c r="G24" s="78"/>
      <c r="H24" s="79"/>
      <c r="I24"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24"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24"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24"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24"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24" s="104" t="str" cm="1">
        <f t="array" ref="N24">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24" s="105" t="str" cm="1">
        <f t="array" ref="O24">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24" s="74"/>
      <c r="Q24" s="89"/>
      <c r="R24" s="89"/>
      <c r="S24" s="89"/>
      <c r="T24" s="89"/>
      <c r="U24" s="89"/>
      <c r="V24" s="89"/>
      <c r="W24" s="89"/>
      <c r="X24" s="89"/>
      <c r="Y24" s="89"/>
      <c r="Z24" s="89"/>
      <c r="AA24" s="79"/>
      <c r="AB24"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24" s="89"/>
      <c r="AD24" s="107" t="str" cm="1">
        <f t="array" ref="AD24">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24"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24" s="89"/>
      <c r="AG24" s="88"/>
      <c r="AH24" s="89"/>
    </row>
    <row r="25" spans="1:34" x14ac:dyDescent="0.25">
      <c r="A25"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25" s="93" t="str">
        <f>IF(Table1[[#This Row],[Eligibility Status]]="","",_xlfn.IFNA(_xlfn.XLOOKUP(Table1[[#This Row],[Eligibility Status]],Table2[Eligibility Type],Table2[Description]),""))</f>
        <v/>
      </c>
      <c r="C25" s="74"/>
      <c r="D25" s="88"/>
      <c r="E25" s="89"/>
      <c r="F25" s="75"/>
      <c r="G25" s="78"/>
      <c r="H25" s="79"/>
      <c r="I25"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25"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25"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25"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25"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25" s="104" t="str" cm="1">
        <f t="array" ref="N25">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25" s="105" t="str" cm="1">
        <f t="array" ref="O25">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25" s="74"/>
      <c r="Q25" s="89"/>
      <c r="R25" s="89"/>
      <c r="S25" s="89"/>
      <c r="T25" s="89"/>
      <c r="U25" s="89"/>
      <c r="V25" s="89"/>
      <c r="W25" s="89"/>
      <c r="X25" s="89"/>
      <c r="Y25" s="89"/>
      <c r="Z25" s="89"/>
      <c r="AA25" s="79"/>
      <c r="AB25"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25" s="89"/>
      <c r="AD25" s="107" t="str" cm="1">
        <f t="array" ref="AD25">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25"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25" s="89"/>
      <c r="AG25" s="88"/>
      <c r="AH25" s="89"/>
    </row>
    <row r="26" spans="1:34" x14ac:dyDescent="0.25">
      <c r="A26"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26" s="93" t="str">
        <f>IF(Table1[[#This Row],[Eligibility Status]]="","",_xlfn.IFNA(_xlfn.XLOOKUP(Table1[[#This Row],[Eligibility Status]],Table2[Eligibility Type],Table2[Description]),""))</f>
        <v/>
      </c>
      <c r="C26" s="74"/>
      <c r="D26" s="88"/>
      <c r="E26" s="89"/>
      <c r="F26" s="75"/>
      <c r="G26" s="78"/>
      <c r="H26" s="79"/>
      <c r="I26"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26"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26"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26"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26"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26" s="104" t="str" cm="1">
        <f t="array" ref="N26">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26" s="105" t="str" cm="1">
        <f t="array" ref="O26">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26" s="74"/>
      <c r="Q26" s="89"/>
      <c r="R26" s="89"/>
      <c r="S26" s="89"/>
      <c r="T26" s="89"/>
      <c r="U26" s="89"/>
      <c r="V26" s="89"/>
      <c r="W26" s="89"/>
      <c r="X26" s="89"/>
      <c r="Y26" s="89"/>
      <c r="Z26" s="89"/>
      <c r="AA26" s="79"/>
      <c r="AB26"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26" s="89"/>
      <c r="AD26" s="107" t="str" cm="1">
        <f t="array" ref="AD26">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26"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26" s="89"/>
      <c r="AG26" s="88"/>
      <c r="AH26" s="89"/>
    </row>
    <row r="27" spans="1:34" x14ac:dyDescent="0.25">
      <c r="A27"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27" s="93" t="str">
        <f>IF(Table1[[#This Row],[Eligibility Status]]="","",_xlfn.IFNA(_xlfn.XLOOKUP(Table1[[#This Row],[Eligibility Status]],Table2[Eligibility Type],Table2[Description]),""))</f>
        <v/>
      </c>
      <c r="C27" s="74"/>
      <c r="D27" s="88"/>
      <c r="E27" s="89"/>
      <c r="F27" s="75"/>
      <c r="G27" s="78"/>
      <c r="H27" s="79"/>
      <c r="I27"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27"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27"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27"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27"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27" s="104" t="str" cm="1">
        <f t="array" ref="N27">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27" s="105" t="str" cm="1">
        <f t="array" ref="O27">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27" s="74"/>
      <c r="Q27" s="89"/>
      <c r="R27" s="89"/>
      <c r="S27" s="89"/>
      <c r="T27" s="89"/>
      <c r="U27" s="89"/>
      <c r="V27" s="89"/>
      <c r="W27" s="89"/>
      <c r="X27" s="89"/>
      <c r="Y27" s="89"/>
      <c r="Z27" s="89"/>
      <c r="AA27" s="79"/>
      <c r="AB27"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27" s="89"/>
      <c r="AD27" s="107" t="str" cm="1">
        <f t="array" ref="AD27">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27"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27" s="89"/>
      <c r="AG27" s="88"/>
      <c r="AH27" s="89"/>
    </row>
    <row r="28" spans="1:34" x14ac:dyDescent="0.25">
      <c r="A28"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28" s="93" t="str">
        <f>IF(Table1[[#This Row],[Eligibility Status]]="","",_xlfn.IFNA(_xlfn.XLOOKUP(Table1[[#This Row],[Eligibility Status]],Table2[Eligibility Type],Table2[Description]),""))</f>
        <v/>
      </c>
      <c r="C28" s="74"/>
      <c r="D28" s="88"/>
      <c r="E28" s="89"/>
      <c r="F28" s="75"/>
      <c r="G28" s="78"/>
      <c r="H28" s="79"/>
      <c r="I28"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28"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28"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28"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28"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28" s="104" t="str" cm="1">
        <f t="array" ref="N28">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28" s="105" t="str" cm="1">
        <f t="array" ref="O28">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28" s="74"/>
      <c r="Q28" s="89"/>
      <c r="R28" s="89"/>
      <c r="S28" s="89"/>
      <c r="T28" s="89"/>
      <c r="U28" s="89"/>
      <c r="V28" s="89"/>
      <c r="W28" s="89"/>
      <c r="X28" s="89"/>
      <c r="Y28" s="89"/>
      <c r="Z28" s="89"/>
      <c r="AA28" s="79"/>
      <c r="AB28"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28" s="89"/>
      <c r="AD28" s="107" t="str" cm="1">
        <f t="array" ref="AD28">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28"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28" s="89"/>
      <c r="AG28" s="88"/>
      <c r="AH28" s="89"/>
    </row>
    <row r="29" spans="1:34" x14ac:dyDescent="0.25">
      <c r="A29"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29" s="93" t="str">
        <f>IF(Table1[[#This Row],[Eligibility Status]]="","",_xlfn.IFNA(_xlfn.XLOOKUP(Table1[[#This Row],[Eligibility Status]],Table2[Eligibility Type],Table2[Description]),""))</f>
        <v/>
      </c>
      <c r="C29" s="74"/>
      <c r="D29" s="88"/>
      <c r="E29" s="89"/>
      <c r="F29" s="75"/>
      <c r="G29" s="78"/>
      <c r="H29" s="79"/>
      <c r="I29"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29"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29"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29"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29"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29" s="104" t="str" cm="1">
        <f t="array" ref="N29">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29" s="105" t="str" cm="1">
        <f t="array" ref="O29">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29" s="74"/>
      <c r="Q29" s="89"/>
      <c r="R29" s="89"/>
      <c r="S29" s="89"/>
      <c r="T29" s="89"/>
      <c r="U29" s="89"/>
      <c r="V29" s="89"/>
      <c r="W29" s="89"/>
      <c r="X29" s="89"/>
      <c r="Y29" s="89"/>
      <c r="Z29" s="89"/>
      <c r="AA29" s="79"/>
      <c r="AB29"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29" s="89"/>
      <c r="AD29" s="107" t="str" cm="1">
        <f t="array" ref="AD29">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29"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29" s="89"/>
      <c r="AG29" s="88"/>
      <c r="AH29" s="89"/>
    </row>
    <row r="30" spans="1:34" x14ac:dyDescent="0.25">
      <c r="A30"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30" s="93" t="str">
        <f>IF(Table1[[#This Row],[Eligibility Status]]="","",_xlfn.IFNA(_xlfn.XLOOKUP(Table1[[#This Row],[Eligibility Status]],Table2[Eligibility Type],Table2[Description]),""))</f>
        <v/>
      </c>
      <c r="C30" s="74"/>
      <c r="D30" s="88"/>
      <c r="E30" s="89"/>
      <c r="F30" s="75"/>
      <c r="G30" s="78"/>
      <c r="H30" s="79"/>
      <c r="I30"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30"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30"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30"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30"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30" s="104" t="str" cm="1">
        <f t="array" ref="N30">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30" s="105" t="str" cm="1">
        <f t="array" ref="O30">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30" s="74"/>
      <c r="Q30" s="89"/>
      <c r="R30" s="89"/>
      <c r="S30" s="89"/>
      <c r="T30" s="89"/>
      <c r="U30" s="89"/>
      <c r="V30" s="89"/>
      <c r="W30" s="89"/>
      <c r="X30" s="89"/>
      <c r="Y30" s="89"/>
      <c r="Z30" s="89"/>
      <c r="AA30" s="79"/>
      <c r="AB30"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30" s="89"/>
      <c r="AD30" s="107" t="str" cm="1">
        <f t="array" ref="AD30">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30"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30" s="89"/>
      <c r="AG30" s="88"/>
      <c r="AH30" s="89"/>
    </row>
    <row r="31" spans="1:34" x14ac:dyDescent="0.25">
      <c r="A31"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31" s="93" t="str">
        <f>IF(Table1[[#This Row],[Eligibility Status]]="","",_xlfn.IFNA(_xlfn.XLOOKUP(Table1[[#This Row],[Eligibility Status]],Table2[Eligibility Type],Table2[Description]),""))</f>
        <v/>
      </c>
      <c r="C31" s="74"/>
      <c r="D31" s="88"/>
      <c r="E31" s="89"/>
      <c r="F31" s="75"/>
      <c r="G31" s="78"/>
      <c r="H31" s="79"/>
      <c r="I31"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31"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31"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31"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31"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31" s="104" t="str" cm="1">
        <f t="array" ref="N31">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31" s="105" t="str" cm="1">
        <f t="array" ref="O31">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31" s="74"/>
      <c r="Q31" s="89"/>
      <c r="R31" s="89"/>
      <c r="S31" s="89"/>
      <c r="T31" s="89"/>
      <c r="U31" s="89"/>
      <c r="V31" s="89"/>
      <c r="W31" s="89"/>
      <c r="X31" s="89"/>
      <c r="Y31" s="89"/>
      <c r="Z31" s="89"/>
      <c r="AA31" s="79"/>
      <c r="AB31"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31" s="89"/>
      <c r="AD31" s="107" t="str" cm="1">
        <f t="array" ref="AD31">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31"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31" s="89"/>
      <c r="AG31" s="88"/>
      <c r="AH31" s="89"/>
    </row>
    <row r="32" spans="1:34" x14ac:dyDescent="0.25">
      <c r="A32"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32" s="93" t="str">
        <f>IF(Table1[[#This Row],[Eligibility Status]]="","",_xlfn.IFNA(_xlfn.XLOOKUP(Table1[[#This Row],[Eligibility Status]],Table2[Eligibility Type],Table2[Description]),""))</f>
        <v/>
      </c>
      <c r="C32" s="74"/>
      <c r="D32" s="88"/>
      <c r="E32" s="89"/>
      <c r="F32" s="75"/>
      <c r="G32" s="78"/>
      <c r="H32" s="79"/>
      <c r="I32"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32"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32"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32"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32"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32" s="104" t="str" cm="1">
        <f t="array" ref="N32">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32" s="105" t="str" cm="1">
        <f t="array" ref="O32">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32" s="74"/>
      <c r="Q32" s="89"/>
      <c r="R32" s="89"/>
      <c r="S32" s="89"/>
      <c r="T32" s="89"/>
      <c r="U32" s="89"/>
      <c r="V32" s="89"/>
      <c r="W32" s="89"/>
      <c r="X32" s="89"/>
      <c r="Y32" s="89"/>
      <c r="Z32" s="89"/>
      <c r="AA32" s="79"/>
      <c r="AB32"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32" s="89"/>
      <c r="AD32" s="107" t="str" cm="1">
        <f t="array" ref="AD32">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32"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32" s="89"/>
      <c r="AG32" s="88"/>
      <c r="AH32" s="89"/>
    </row>
    <row r="33" spans="1:34" x14ac:dyDescent="0.25">
      <c r="A33" s="91" t="str">
        <f>IF(Table1[[#This Row],[Rater/RFI Name]]="","",
IF('Instructions &amp; SetUp'!$C$9="","ERROR",
IF(OR(Table1[[#This Row],[Certification Period Start Date]]="",Table1[[#This Row],[Initial Cert Period?]]="",Table1[[#This Row],[Initial Service Date w/ Provider]]=""),"Unable to Calculate: Profile Details Missing",
IF((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
="Eligible",
IF(Table1[[#This Row],[Date of 1st Passing In-Field QA
(Field Verifier)]]&lt;&gt;"","Eligible",IF(Table1[[#This Row],[Date of 1st Passing In-Field QA
(RoR Only)]]&lt;&gt;"","Eligible-RFI/RFO ONLY","Ineligible-No Passing In-Field QA")),
IF(Table1[[#This Row],[Failed QA Count]]&gt;=3,"Ineligible-Failing QA",
IF(OR(Table1[[#This Row],[Initial Cert Period?]]="Yes",(Table1[[#This Row],[Initial Service Date w/ Provider]]+365)&gt;Reference!$G$3),
IF(Table1[[#This Row],[Initial Cert Period?]]="Yes",
IF('Instructions &amp; SetUp'!$C$9=Reference!$M$3,IF(AND(Table1[[#This Row],[Total Average QA %]]&gt;=90%,SUM(Table1[[#This Row],[In-Field Field QA Prior to Previous Eval. Period]],Table1[[#This Row],[Field QA Count 
Prev. Eval. Period]],Table1[[#This Row],[Field QA Count
Current Eval. Period]])&gt;=5)=TRUE,"Eligible","Ineligible-Initial Cert."),
IF(AND(Table1[[#This Row],[Average QA %
Prev. Eval. Period]]&gt;=90%,SUM(Table1[[#This Row],[In-Field Field QA Prior to Previous Eval. Period]],Table1[[#This Row],[Field QA Count 
Prev. Eval. Period]],Table1[[#This Row],[Field QA Count
Current Eval. Period]])&gt;=5)=TRUE,"Eligible","Ineligible-Initial Cert.")),IF((Table1[[#This Row],[Initial Service Date w/ Provider]]+365)&gt;Reference!$G$3,IF(
IFERROR(AND(AVERAGE(Table1[[#This Row],[Average QA %
Prev. Eval. Period]],Table1[[#This Row],[Average QA %
Current Eval. Period]])&gt;=90%,SUM(Table1[[#This Row],[Field QA Count 
Prev. Eval. Period]],Table1[[#This Row],[Field QA Count
Current Eval. Period]])&gt;=5),FALSE)
=TRUE,"Eligible","Ineligible-1st Yr."))),
IF(Table1[[#This Row],[Average QA %
Prev. Eval. Period]]="No Reviews","Ineligible-No Prev. Period QA",
IF((Table1[[#This Row],[Average QA %
Prev. Eval. Period]]&gt;=90%)=TRUE,"Eligible","Ineligible-Checklist Score"))))))))</f>
        <v/>
      </c>
      <c r="B33" s="93" t="str">
        <f>IF(Table1[[#This Row],[Eligibility Status]]="","",_xlfn.IFNA(_xlfn.XLOOKUP(Table1[[#This Row],[Eligibility Status]],Table2[Eligibility Type],Table2[Description]),""))</f>
        <v/>
      </c>
      <c r="C33" s="74"/>
      <c r="D33" s="88"/>
      <c r="E33" s="89"/>
      <c r="F33" s="75"/>
      <c r="G33" s="78"/>
      <c r="H33" s="79"/>
      <c r="I33" s="100" t="str">
        <f>IF(Table1[[#This Row],[Rater/RFI Name]]="","",
IF((COUNTIFS(Table4[QA Review Year],YEAR('Instructions &amp; SetUp'!$C$5)-1,Table4[Rater of Record Name],Table1[[#This Row],[Rater/RFI Name]])+COUNTIFS(Table4[QA Review Year],YEAR('Instructions &amp; SetUp'!$C$5)-1,Table4[Field Verifier Name (For Field QA only)],Table1[[#This Row],[Rater/RFI Name]]))&lt;1,"No Reviews",
IF((COUNTIFS(Table4[QA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Name]]))=0,"",
(SUMIFS(Table4[QA Review Score (%)],Table4[QA Type],"File",Table4[Rater of Record Name],Table1[[#This Row],[Rater/RFI Name]],Table4[QA Review Year],YEAR('Instructions &amp; SetUp'!$C$5)-1)+SUMIFS(Table4[QA Review Score (%)],Table4[QA Type],"*Field*",Table4[QA Review Year],YEAR('Instructions &amp; SetUp'!$C$5)-1,Table4[Field Verifier Name (For Field QA only)],Table1[[#This Row],[Rater/RFI Name]])+SUMIFS(Table4[QA Review Score (%)],Table4[QA Type],"*Field*",Table4[QA Review Year],YEAR('Instructions &amp; SetUp'!$C$5)-1,Table4[RoR for Field Counts],Table1[[#This Row],[Rater/RFI Name]]))/
(COUNTIFS(Table4[QA Type],"File",Table4[Rater of Record Name],Table1[[#This Row],[Rater/RFI Name]],Table4[QA Review Year],YEAR('Instructions &amp; SetUp'!$C$5)-1)+COUNTIFS(Table4[QA Type],"*Field*",Table4[QA Review Year],YEAR('Instructions &amp; SetUp'!$C$5)-1,Table4[Field Verifier Name (For Field QA only)],Table1[[#This Row],[Rater/RFI Name]])+COUNTIFS(Table4[QA Type],"*Field*",Table4[QA Review Year],YEAR('Instructions &amp; SetUp'!$C$5)-1,Table4[RoR for Field Counts],Table1[[#This Row],[Rater/RFI Name]])))))</f>
        <v/>
      </c>
      <c r="J33" s="101" t="str">
        <f>IF(Table1[[#This Row],[Rater/RFI Name]]="","",
IF(Table1[[#This Row],[Average QA %
Prev. Eval. Period]]="No Reviews", "No Reviews",
COUNTIFS(Table4[QA Type],"*Field*",Table4[Field Verifier Name (For Field QA only)],Table1[[#This Row],[Rater/RFI Name]],Table4[QA Review Year],YEAR('Instructions &amp; SetUp'!$C$5)-1)+COUNTIFS(Table4[QA Type],"*Field*",Table4[RoR for Field Counts],Table1[[#This Row],[Rater/RFI Name]],Table4[QA Review Year],YEAR('Instructions &amp; SetUp'!$C$5)-1)))</f>
        <v/>
      </c>
      <c r="K33" s="102" t="str">
        <f>IF(Table1[[#This Row],[Rater/RFI Name]]="","",COUNTIFS(Table4[QA Type],"*Field*",Table4[Field Verifier Name (For Field QA only)],Table1[[#This Row],[Rater/RFI Name]],Table4[QA Review Year],YEAR('Instructions &amp; SetUp'!$C$5))+COUNTIFS(Table4[QA Type],"*Field*",Table4[RoR for Field Counts],Table1[[#This Row],[Rater/RFI Name]],Table4[QA Review Year],YEAR('Instructions &amp; SetUp'!$C$5)))</f>
        <v/>
      </c>
      <c r="L33" s="91" t="str">
        <f>IF(Table1[[#This Row],[Rater/RFI Name]]="","",COUNTIFS(Table4[QA Type],"File",Table4[Rater of Record Name],Table1[[#This Row],[Rater/RFI Name]],Table4[QA Pass/Fail],"Fail",Table4[QA Review Year],YEAR('Instructions &amp; SetUp'!$C$5))+COUNTIFS(Table4[QA Type],"*Field*",Table4[QA Pass/Fail],"Fail",Table4[QA Review Year],YEAR('Instructions &amp; SetUp'!$C$5),Table4[Field Verifier Name (For Field QA only)],Table1[[#This Row],[Rater/RFI Name]])+COUNTIFS(Table4[QA Type],"*Field*",Table4[QA Pass/Fail],"Fail",Table4[QA Review Year],YEAR('Instructions &amp; SetUp'!$C$5),Table4[RoR for Field Counts],Table1[[#This Row],[Rater/RFI Name]]))</f>
        <v/>
      </c>
      <c r="M33" s="103" t="str">
        <f>IF(Table1[[#This Row],[Rater/RFI Name]]="","",
IF((COUNTIFS(Table4[QA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Name]]))=0,"",
(SUMIFS(Table4[QA Review Score (%)],Table4[QA Type],"File",Table4[Rater of Record Name],Table1[[#This Row],[Rater/RFI Name]],Table4[QA Review Year],YEAR('Instructions &amp; SetUp'!$C$5))+SUMIFS(Table4[QA Review Score (%)],Table4[QA Type],"*Field*",Table4[QA Review Year],YEAR('Instructions &amp; SetUp'!$C$5),Table4[Field Verifier Name (For Field QA only)],Table1[[#This Row],[Rater/RFI Name]])+SUMIFS(Table4[QA Review Score (%)],Table4[QA Type],"*Field*",Table4[QA Review Year],YEAR('Instructions &amp; SetUp'!$C$5),Table4[RoR for Field Counts],Table1[[#This Row],[Rater/RFI Name]]))/
(COUNTIFS(Table4[QA Type],"File",Table4[Rater of Record Name],Table1[[#This Row],[Rater/RFI Name]],Table4[QA Review Year],YEAR('Instructions &amp; SetUp'!$C$5))+COUNTIFS(Table4[QA Type],"*Field*",Table4[QA Review Year],YEAR('Instructions &amp; SetUp'!$C$5),Table4[Field Verifier Name (For Field QA only)],Table1[[#This Row],[Rater/RFI Name]])+COUNTIFS(Table4[QA Type],"*Field*",Table4[QA Review Year],YEAR('Instructions &amp; SetUp'!$C$5),Table4[RoR for Field Counts],Table1[[#This Row],[Rater/RFI Name]]))))</f>
        <v/>
      </c>
      <c r="N33" s="104" t="str" cm="1">
        <f t="array" ref="N33">IF(Table1[[#This Row],[Rater/RFI Name]]="","",
IF(
MIN(IF((Table4[QA Review Year]=YEAR('Instructions &amp; SetUp'!$C$5))*(Table4[Field Verifier Name (For Field QA only)]=Table1[[#This Row],[Rater/RFI Name]])*(Table4[QA Pass/Fail]="Pass")*(Table4[QA Type]="Field"), Table4[QA Review Date]))=0,"",MIN(IF((Table4[QA Review Year]=YEAR('Instructions &amp; SetUp'!$C$5))*(Table4[Field Verifier Name (For Field QA only)]=Table1[[#This Row],[Rater/RFI Name]])*(Table4[QA Pass/Fail]="Pass")*(Table4[QA Type]="Field"), Table4[QA Review Date]))))</f>
        <v/>
      </c>
      <c r="O33" s="105" t="str" cm="1">
        <f t="array" ref="O33">IF(Table1[[#This Row],[Rater/RFI Name]]="","",
IF(
MIN(IF((Table4[QA Review Year]=YEAR('Instructions &amp; SetUp'!$C$5))*(Table4[Rater of Record Name]=Table1[[#This Row],[Rater/RFI Name]])*(Table4[QA Pass/Fail]="Pass")*(Table4[QA Type]="Field"), Table4[QA Review Date]))=0,"",MIN(IF((Table4[QA Review Year]=YEAR('Instructions &amp; SetUp'!$C$5))*(Table4[Rater of Record Name]=Table1[[#This Row],[Rater/RFI Name]])*(Table4[QA Pass/Fail]="Pass")*(Table4[QA Type]="Field"), Table4[QA Review Date]))))</f>
        <v/>
      </c>
      <c r="P33" s="74"/>
      <c r="Q33" s="89"/>
      <c r="R33" s="89"/>
      <c r="S33" s="89"/>
      <c r="T33" s="89"/>
      <c r="U33" s="89"/>
      <c r="V33" s="89"/>
      <c r="W33" s="89"/>
      <c r="X33" s="89"/>
      <c r="Y33" s="89"/>
      <c r="Z33" s="89"/>
      <c r="AA33" s="79"/>
      <c r="AB33" s="102" t="str">
        <f>IF(Table1[[#This Row],[Stated Improvement Date]]="","",
IF(OR(Table1[[#This Row],[First QA Post Improvement Date]]="Probationary Start/End Dates Required",Table1[[#This Row],[Average QA %
Probationary Period ]]="Probationary Start/End Dates Required"),"Unable to Calculate: Probationary Start/End Dates Required",
IF(AND(Table1[[#This Row],[Start Date of Previous Probationary Period]]&gt;=Table1[[#This Row],[Certification Period Start Date]],Table1[[#This Row],[Start Date of Previous Probationary Period]]&lt;=(Table1[[#This Row],[Certification Period Start Date]]+1095)),"Ineligible for Reinstatement-Prev. Probation",
IF(COUNTIF(Table1[[#This Row],[First QA Post Improvement Date]],"*Fail*")&gt;0,"Ineligible for Reinstatement-Failed 1st QA",
IF(Table1[[#This Row],[First QA Post Improvement Date]]="No Review","Pending 1st QA Review",
IF(OR(Table1[[#This Row],[Average QA %
Probationary Period ]]&lt;=90%,Table1[[#This Row],[Average QA %
Probationary Period ]]="No Reviews in Probationary Period"),"Avg. Score Too Low","Eligible for Full Reinstatement"))))))</f>
        <v/>
      </c>
      <c r="AC33" s="89"/>
      <c r="AD33" s="107" t="str" cm="1">
        <f t="array" ref="AD33">IF(Table1[[#This Row],[Stated Improvement Date]]="", "",
IF(OR(Table1[[#This Row],[Remote QA Probation Period Start Date]]="",Table1[[#This Row],[Remote QA Probation Period End Date]]=""),"Probationary Start/End Dates Required",
IFERROR(
_xlfn.LET(
    _xlpm.rowNum, MATCH(
        MIN(
            IF((Table4[QA Review Date]&gt;=Table1[[#This Row],[Remote QA Probation Period Start Date]])*(Table4[Rater of Record Name]=Table1[[#This Row],[Rater/RFI Name]]), Table4[QA Review Date]),
            IF((Table4[QA Review Date]&gt;=Table1[[#This Row],[Remote QA Probation Period Start Date]])*(Table4[Field Verifier Name (For Field QA only)]=Table1[[#This Row],[Rater/RFI Name]]), Table4[QA Review Date])
        ),
        Table4[QA Review Date], 0
    ),
    TEXT(INDEX(Table4[QA Review Date], _xlpm.rowNum), "mm/dd/yyyy") &amp; " - " &amp;
    INDEX(Table4[QA Pass/Fail], _xlpm.rowNum) &amp; " - " &amp;
    INDEX(Table4[RegistryID or Address (Optional)], _xlpm.rowNum)
), "No Review")
))</f>
        <v/>
      </c>
      <c r="AE33" s="103" t="str">
        <f>IF(Table1[[#This Row],[Stated Improvement Date]]="","",
IF(Table1[[#This Row],[First QA Post Improvement Date]]="No Review","No Reviews in Probationary Period",
IF(OR(Table1[[#This Row],[Remote QA Probation Period Start Date]]="",Table1[[#This Row],[Remote QA Probation Period End Date]]=""),"Probationary Start/End Dates Required",
IFERROR((SUMIFS(Table4[Probationary Period % - RoR],Table4[Rater of Record Name],Table1[[#This Row],[Rater/RFI Name]])+SUMIFS(Table4[Probationary Period % - Field Verifier],Table4[Field Verifier Name (For Field QA only)],Table1[[#This Row],[Rater/RFI Name]]))/(COUNTIFS(Table4[Rater of Record Name],Table1[[#This Row],[Rater/RFI Name]],Table4[Probationary Period % - RoR],"&lt;&gt;0")+COUNTIFS(Table4[Field Verifier Name (For Field QA only)],Table1[[#This Row],[Rater/RFI Name]],Table4[Probationary Period % - Field Verifier],"&lt;&gt;0")),"No Reviews in Probationary Period"))))</f>
        <v/>
      </c>
      <c r="AF33" s="89"/>
      <c r="AG33" s="88"/>
      <c r="AH33" s="89"/>
    </row>
  </sheetData>
  <sheetProtection sort="0" autoFilter="0"/>
  <mergeCells count="32">
    <mergeCell ref="AB3:AH3"/>
    <mergeCell ref="G5:G7"/>
    <mergeCell ref="G4:H4"/>
    <mergeCell ref="H5:H7"/>
    <mergeCell ref="I4:I7"/>
    <mergeCell ref="P3:AA3"/>
    <mergeCell ref="I3:J3"/>
    <mergeCell ref="G3:H3"/>
    <mergeCell ref="K3:O3"/>
    <mergeCell ref="O4:O7"/>
    <mergeCell ref="AB4:AH4"/>
    <mergeCell ref="AB5:AB7"/>
    <mergeCell ref="AC5:AC7"/>
    <mergeCell ref="AD5:AD7"/>
    <mergeCell ref="AE5:AE7"/>
    <mergeCell ref="AF5:AF7"/>
    <mergeCell ref="AG5:AG7"/>
    <mergeCell ref="AH5:AH7"/>
    <mergeCell ref="P4:AA7"/>
    <mergeCell ref="B4:B7"/>
    <mergeCell ref="A3:B3"/>
    <mergeCell ref="A4:A7"/>
    <mergeCell ref="C4:C7"/>
    <mergeCell ref="D4:D7"/>
    <mergeCell ref="E4:E7"/>
    <mergeCell ref="F4:F7"/>
    <mergeCell ref="J4:J7"/>
    <mergeCell ref="K4:K7"/>
    <mergeCell ref="L4:L7"/>
    <mergeCell ref="M4:M7"/>
    <mergeCell ref="N4:N7"/>
    <mergeCell ref="C3:F3"/>
  </mergeCells>
  <phoneticPr fontId="2" type="noConversion"/>
  <conditionalFormatting sqref="A9:A33">
    <cfRule type="expression" dxfId="17" priority="2">
      <formula>COUNTIF($A9,"*"&amp;"Unable to Calculate:"&amp;"*")&gt;0</formula>
    </cfRule>
  </conditionalFormatting>
  <conditionalFormatting sqref="D9:F33">
    <cfRule type="expression" dxfId="15" priority="8">
      <formula>IF($A9="Unable to Calculate: Profile Details Missing",TRUE,FALSE)</formula>
    </cfRule>
  </conditionalFormatting>
  <conditionalFormatting sqref="H9:H33">
    <cfRule type="expression" dxfId="12" priority="14">
      <formula>AND($E9="Yes",$H9="")</formula>
    </cfRule>
  </conditionalFormatting>
  <conditionalFormatting sqref="I9:I33">
    <cfRule type="expression" dxfId="11" priority="15">
      <formula>AND($A9&lt;&gt;"",$I9="")</formula>
    </cfRule>
  </conditionalFormatting>
  <conditionalFormatting sqref="P9:AA33">
    <cfRule type="expression" dxfId="9" priority="13">
      <formula>IF(OR($C9="",P9&lt;&gt;""),FALSE,TRUE)</formula>
    </cfRule>
  </conditionalFormatting>
  <conditionalFormatting sqref="V9:Z33">
    <cfRule type="expression" dxfId="8" priority="12">
      <formula>IF(V9="N/A",FALSE,IF(V9&lt;$D9,TRUE,FALSE))</formula>
    </cfRule>
  </conditionalFormatting>
  <conditionalFormatting sqref="AB9:AB33">
    <cfRule type="expression" dxfId="7" priority="1">
      <formula>COUNTIF($AB9,"*"&amp;"Unable to Calculate:"&amp;"*")&gt;0</formula>
    </cfRule>
  </conditionalFormatting>
  <conditionalFormatting sqref="AG9:AG33">
    <cfRule type="expression" dxfId="5" priority="27">
      <formula>IF($AG9&gt;($AF9+180),TRUE,FALSE)</formula>
    </cfRule>
  </conditionalFormatting>
  <dataValidations count="1">
    <dataValidation type="list" allowBlank="1" showInputMessage="1" showErrorMessage="1" sqref="E9:E33" xr:uid="{6FBC245E-B923-4AC5-A597-04C5EE0CC380}">
      <formula1>"Yes,No"</formula1>
    </dataValidation>
  </dataValidations>
  <pageMargins left="0.7" right="0.7" top="0.75" bottom="0.75" header="0.3" footer="0.3"/>
  <pageSetup orientation="portrait" horizontalDpi="4294967293" verticalDpi="0" r:id="rId1"/>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expression" priority="7" id="{B3A72E81-D5C3-4351-ADE7-AC330D4FD926}">
            <xm:f>IF($C9="",FALSE,($D9+1095)&lt;Reference!$G$3)</xm:f>
            <x14:dxf>
              <font>
                <b/>
                <i val="0"/>
                <color theme="0"/>
              </font>
              <fill>
                <patternFill>
                  <bgColor rgb="FFC00000"/>
                </patternFill>
              </fill>
            </x14:dxf>
          </x14:cfRule>
          <xm:sqref>D9:D33</xm:sqref>
        </x14:conditionalFormatting>
        <x14:conditionalFormatting xmlns:xm="http://schemas.microsoft.com/office/excel/2006/main">
          <x14:cfRule type="expression" priority="28" id="{00000000-000E-0000-0000-00000B000000}">
            <xm:f>($F9+365)&gt;Reference!$G$3</xm:f>
            <x14:dxf>
              <font>
                <b/>
                <i val="0"/>
                <color theme="0"/>
              </font>
              <fill>
                <patternFill>
                  <bgColor rgb="FFC00000"/>
                </patternFill>
              </fill>
            </x14:dxf>
          </x14:cfRule>
          <xm:sqref>F9:F33</xm:sqref>
        </x14:conditionalFormatting>
        <x14:conditionalFormatting xmlns:xm="http://schemas.microsoft.com/office/excel/2006/main">
          <x14:cfRule type="expression" priority="17" id="{00000000-000E-0000-0000-000009000000}">
            <xm:f>AND($E9="Yes",$G9="",'Instructions &amp; SetUp'!$C$9=Reference!$M$3)</xm:f>
            <x14:dxf>
              <font>
                <b/>
                <i val="0"/>
                <color theme="0"/>
              </font>
              <fill>
                <patternFill>
                  <bgColor theme="5"/>
                </patternFill>
              </fill>
            </x14:dxf>
          </x14:cfRule>
          <xm:sqref>G9:G33</xm:sqref>
        </x14:conditionalFormatting>
        <x14:conditionalFormatting xmlns:xm="http://schemas.microsoft.com/office/excel/2006/main">
          <x14:cfRule type="expression" priority="29" id="{00000000-000E-0000-0000-000008000000}">
            <xm:f>AND(($F9+365)&gt;Reference!$G$3,$J9="")</xm:f>
            <x14:dxf>
              <font>
                <b/>
                <i val="0"/>
                <color theme="0"/>
              </font>
              <fill>
                <patternFill>
                  <bgColor theme="5"/>
                </patternFill>
              </fill>
            </x14:dxf>
          </x14:cfRule>
          <xm:sqref>J9:J33</xm:sqref>
        </x14:conditionalFormatting>
        <x14:conditionalFormatting xmlns:xm="http://schemas.microsoft.com/office/excel/2006/main">
          <x14:cfRule type="expression" priority="26" id="{00000000-000E-0000-0000-000001000000}">
            <xm:f>IF($AG9&gt;'Instructions &amp; SetUp'!$C$5,TRUE,FALSE)</xm:f>
            <x14:dxf>
              <font>
                <b/>
                <i val="0"/>
                <color theme="0"/>
              </font>
              <fill>
                <patternFill>
                  <bgColor theme="5"/>
                </patternFill>
              </fill>
            </x14:dxf>
          </x14:cfRule>
          <xm:sqref>AG9:AG33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ECF0B-CF22-421B-B30D-59D2CAA3ED8C}">
  <dimension ref="A1:L56"/>
  <sheetViews>
    <sheetView showGridLines="0" tabSelected="1" zoomScaleNormal="100" workbookViewId="0">
      <selection activeCell="A17" sqref="A17"/>
    </sheetView>
  </sheetViews>
  <sheetFormatPr defaultColWidth="8.7109375" defaultRowHeight="15" outlineLevelRow="1" x14ac:dyDescent="0.25"/>
  <cols>
    <col min="1" max="1" width="17.5703125" style="4" customWidth="1"/>
    <col min="2" max="2" width="20.85546875" style="4" customWidth="1"/>
    <col min="3" max="3" width="25.85546875" style="4" customWidth="1"/>
    <col min="4" max="4" width="22.7109375" style="4" bestFit="1" customWidth="1"/>
    <col min="5" max="5" width="22.140625" style="4" customWidth="1"/>
    <col min="6" max="6" width="36.140625" style="4" customWidth="1"/>
    <col min="7" max="7" width="33.28515625" style="4" customWidth="1"/>
    <col min="8" max="8" width="19.7109375" style="4" customWidth="1"/>
    <col min="9" max="9" width="24.42578125" style="4" hidden="1" customWidth="1"/>
    <col min="10" max="10" width="31.140625" style="4" hidden="1" customWidth="1"/>
    <col min="11" max="11" width="39.28515625" style="4" hidden="1" customWidth="1"/>
    <col min="12" max="12" width="24.7109375" style="4" bestFit="1" customWidth="1"/>
    <col min="13" max="16384" width="8.7109375" style="4"/>
  </cols>
  <sheetData>
    <row r="1" spans="1:12" x14ac:dyDescent="0.25">
      <c r="A1" s="59"/>
      <c r="B1" s="59"/>
    </row>
    <row r="2" spans="1:12" x14ac:dyDescent="0.25">
      <c r="A2" s="59"/>
      <c r="B2" s="59"/>
    </row>
    <row r="3" spans="1:12" ht="53.25" customHeight="1" thickBot="1" x14ac:dyDescent="0.3">
      <c r="A3" s="59"/>
      <c r="B3" s="59"/>
    </row>
    <row r="4" spans="1:12" ht="23.25" customHeight="1" thickBot="1" x14ac:dyDescent="0.3">
      <c r="A4" s="142" t="s">
        <v>129</v>
      </c>
      <c r="B4" s="147"/>
      <c r="C4" s="147"/>
      <c r="D4" s="147"/>
      <c r="E4" s="147"/>
      <c r="F4" s="147"/>
      <c r="G4" s="147"/>
      <c r="H4" s="147"/>
      <c r="I4" s="86"/>
      <c r="J4" s="86"/>
      <c r="K4" s="86"/>
      <c r="L4" s="58"/>
    </row>
    <row r="5" spans="1:12" s="1" customFormat="1" ht="60" outlineLevel="1" x14ac:dyDescent="0.25">
      <c r="A5" s="16" t="s">
        <v>128</v>
      </c>
      <c r="B5" s="16" t="s">
        <v>92</v>
      </c>
      <c r="C5" s="16" t="s">
        <v>91</v>
      </c>
      <c r="D5" s="16" t="s">
        <v>105</v>
      </c>
      <c r="E5" s="16" t="s">
        <v>106</v>
      </c>
      <c r="F5" s="16" t="s">
        <v>90</v>
      </c>
      <c r="G5" s="16" t="s">
        <v>94</v>
      </c>
      <c r="H5" s="16"/>
      <c r="I5" s="16"/>
      <c r="J5" s="16"/>
      <c r="K5" s="16"/>
      <c r="L5" s="16"/>
    </row>
    <row r="6" spans="1:12" s="1" customFormat="1" ht="30" x14ac:dyDescent="0.25">
      <c r="A6" s="3" t="s">
        <v>49</v>
      </c>
      <c r="B6" s="3" t="s">
        <v>32</v>
      </c>
      <c r="C6" s="3" t="s">
        <v>93</v>
      </c>
      <c r="D6" s="3" t="s">
        <v>34</v>
      </c>
      <c r="E6" s="3" t="s">
        <v>40</v>
      </c>
      <c r="F6" s="3" t="s">
        <v>55</v>
      </c>
      <c r="G6" s="13" t="s">
        <v>50</v>
      </c>
      <c r="H6" s="13" t="s">
        <v>33</v>
      </c>
      <c r="I6" s="13" t="s">
        <v>51</v>
      </c>
      <c r="J6" s="13" t="s">
        <v>52</v>
      </c>
      <c r="K6" s="13" t="s">
        <v>53</v>
      </c>
      <c r="L6" s="3" t="s">
        <v>54</v>
      </c>
    </row>
    <row r="7" spans="1:12" x14ac:dyDescent="0.25">
      <c r="A7" s="83"/>
      <c r="B7" s="84"/>
      <c r="C7" s="85"/>
      <c r="D7" s="83"/>
      <c r="E7" s="83"/>
      <c r="F7" s="83"/>
      <c r="G7"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7" s="81" t="str">
        <f>IF(Table4[[#This Row],[QA Review Date]]="","",YEAR(Table4[[#This Row],[QA Review Date]]))</f>
        <v/>
      </c>
      <c r="I7" s="81" t="str">
        <f>IF(Table4[[#This Row],[Field Verifier Name (For Field QA only)]]="","",IF(Table4[[#This Row],[Field Verifier Name (For Field QA only)]]&lt;&gt;Table4[[#This Row],[Rater of Record Name]],Table4[[#This Row],[Rater of Record Name]],""))</f>
        <v/>
      </c>
      <c r="J7"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7"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7" s="80"/>
    </row>
    <row r="8" spans="1:12" x14ac:dyDescent="0.25">
      <c r="A8" s="83"/>
      <c r="B8" s="84"/>
      <c r="C8" s="85"/>
      <c r="D8" s="83"/>
      <c r="E8" s="83"/>
      <c r="F8" s="83"/>
      <c r="G8"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8" s="81" t="str">
        <f>IF(Table4[[#This Row],[QA Review Date]]="","",YEAR(Table4[[#This Row],[QA Review Date]]))</f>
        <v/>
      </c>
      <c r="I8" s="81" t="str">
        <f>IF(Table4[[#This Row],[Field Verifier Name (For Field QA only)]]="","",IF(Table4[[#This Row],[Field Verifier Name (For Field QA only)]]&lt;&gt;Table4[[#This Row],[Rater of Record Name]],Table4[[#This Row],[Rater of Record Name]],""))</f>
        <v/>
      </c>
      <c r="J8"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8"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8" s="80"/>
    </row>
    <row r="9" spans="1:12" x14ac:dyDescent="0.25">
      <c r="A9" s="83"/>
      <c r="B9" s="84"/>
      <c r="C9" s="85"/>
      <c r="D9" s="83"/>
      <c r="E9" s="83"/>
      <c r="F9" s="83"/>
      <c r="G9"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9" s="81" t="str">
        <f>IF(Table4[[#This Row],[QA Review Date]]="","",YEAR(Table4[[#This Row],[QA Review Date]]))</f>
        <v/>
      </c>
      <c r="I9" s="81" t="str">
        <f>IF(Table4[[#This Row],[Field Verifier Name (For Field QA only)]]="","",IF(Table4[[#This Row],[Field Verifier Name (For Field QA only)]]&lt;&gt;Table4[[#This Row],[Rater of Record Name]],Table4[[#This Row],[Rater of Record Name]],""))</f>
        <v/>
      </c>
      <c r="J9"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9"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9" s="80"/>
    </row>
    <row r="10" spans="1:12" x14ac:dyDescent="0.25">
      <c r="A10" s="83"/>
      <c r="B10" s="84"/>
      <c r="C10" s="85"/>
      <c r="D10" s="83"/>
      <c r="E10" s="83"/>
      <c r="F10" s="83"/>
      <c r="G10"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10" s="81" t="str">
        <f>IF(Table4[[#This Row],[QA Review Date]]="","",YEAR(Table4[[#This Row],[QA Review Date]]))</f>
        <v/>
      </c>
      <c r="I10" s="81" t="str">
        <f>IF(Table4[[#This Row],[Field Verifier Name (For Field QA only)]]="","",IF(Table4[[#This Row],[Field Verifier Name (For Field QA only)]]&lt;&gt;Table4[[#This Row],[Rater of Record Name]],Table4[[#This Row],[Rater of Record Name]],""))</f>
        <v/>
      </c>
      <c r="J10"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10"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10" s="80"/>
    </row>
    <row r="11" spans="1:12" x14ac:dyDescent="0.25">
      <c r="A11" s="83"/>
      <c r="B11" s="84"/>
      <c r="C11" s="85"/>
      <c r="D11" s="83"/>
      <c r="E11" s="83"/>
      <c r="F11" s="83"/>
      <c r="G11"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11" s="81" t="str">
        <f>IF(Table4[[#This Row],[QA Review Date]]="","",YEAR(Table4[[#This Row],[QA Review Date]]))</f>
        <v/>
      </c>
      <c r="I11" s="81" t="str">
        <f>IF(Table4[[#This Row],[Field Verifier Name (For Field QA only)]]="","",IF(Table4[[#This Row],[Field Verifier Name (For Field QA only)]]&lt;&gt;Table4[[#This Row],[Rater of Record Name]],Table4[[#This Row],[Rater of Record Name]],""))</f>
        <v/>
      </c>
      <c r="J11"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11"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11" s="80"/>
    </row>
    <row r="12" spans="1:12" x14ac:dyDescent="0.25">
      <c r="A12" s="83"/>
      <c r="B12" s="84"/>
      <c r="C12" s="85"/>
      <c r="D12" s="83"/>
      <c r="E12" s="83"/>
      <c r="F12" s="83"/>
      <c r="G12"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12" s="81" t="str">
        <f>IF(Table4[[#This Row],[QA Review Date]]="","",YEAR(Table4[[#This Row],[QA Review Date]]))</f>
        <v/>
      </c>
      <c r="I12" s="81" t="str">
        <f>IF(Table4[[#This Row],[Field Verifier Name (For Field QA only)]]="","",IF(Table4[[#This Row],[Field Verifier Name (For Field QA only)]]&lt;&gt;Table4[[#This Row],[Rater of Record Name]],Table4[[#This Row],[Rater of Record Name]],""))</f>
        <v/>
      </c>
      <c r="J12"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12"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12" s="80"/>
    </row>
    <row r="13" spans="1:12" x14ac:dyDescent="0.25">
      <c r="A13" s="83"/>
      <c r="B13" s="84"/>
      <c r="C13" s="85"/>
      <c r="D13" s="83"/>
      <c r="E13" s="83"/>
      <c r="F13" s="83"/>
      <c r="G13"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13" s="81" t="str">
        <f>IF(Table4[[#This Row],[QA Review Date]]="","",YEAR(Table4[[#This Row],[QA Review Date]]))</f>
        <v/>
      </c>
      <c r="I13" s="81" t="str">
        <f>IF(Table4[[#This Row],[Field Verifier Name (For Field QA only)]]="","",IF(Table4[[#This Row],[Field Verifier Name (For Field QA only)]]&lt;&gt;Table4[[#This Row],[Rater of Record Name]],Table4[[#This Row],[Rater of Record Name]],""))</f>
        <v/>
      </c>
      <c r="J13"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13"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13" s="80"/>
    </row>
    <row r="14" spans="1:12" x14ac:dyDescent="0.25">
      <c r="A14" s="83"/>
      <c r="B14" s="84"/>
      <c r="C14" s="85"/>
      <c r="D14" s="83"/>
      <c r="E14" s="83"/>
      <c r="F14" s="83"/>
      <c r="G14"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14" s="81" t="str">
        <f>IF(Table4[[#This Row],[QA Review Date]]="","",YEAR(Table4[[#This Row],[QA Review Date]]))</f>
        <v/>
      </c>
      <c r="I14" s="81" t="str">
        <f>IF(Table4[[#This Row],[Field Verifier Name (For Field QA only)]]="","",IF(Table4[[#This Row],[Field Verifier Name (For Field QA only)]]&lt;&gt;Table4[[#This Row],[Rater of Record Name]],Table4[[#This Row],[Rater of Record Name]],""))</f>
        <v/>
      </c>
      <c r="J14"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14"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14" s="80"/>
    </row>
    <row r="15" spans="1:12" x14ac:dyDescent="0.25">
      <c r="A15" s="83"/>
      <c r="B15" s="84"/>
      <c r="C15" s="85"/>
      <c r="D15" s="83"/>
      <c r="E15" s="83"/>
      <c r="F15" s="83"/>
      <c r="G15"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15" s="81" t="str">
        <f>IF(Table4[[#This Row],[QA Review Date]]="","",YEAR(Table4[[#This Row],[QA Review Date]]))</f>
        <v/>
      </c>
      <c r="I15" s="81" t="str">
        <f>IF(Table4[[#This Row],[Field Verifier Name (For Field QA only)]]="","",IF(Table4[[#This Row],[Field Verifier Name (For Field QA only)]]&lt;&gt;Table4[[#This Row],[Rater of Record Name]],Table4[[#This Row],[Rater of Record Name]],""))</f>
        <v/>
      </c>
      <c r="J15"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15"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15" s="80"/>
    </row>
    <row r="16" spans="1:12" x14ac:dyDescent="0.25">
      <c r="A16" s="83"/>
      <c r="B16" s="84"/>
      <c r="C16" s="85"/>
      <c r="D16" s="83"/>
      <c r="E16" s="83"/>
      <c r="F16" s="83"/>
      <c r="G16"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16" s="81" t="str">
        <f>IF(Table4[[#This Row],[QA Review Date]]="","",YEAR(Table4[[#This Row],[QA Review Date]]))</f>
        <v/>
      </c>
      <c r="I16" s="81" t="str">
        <f>IF(Table4[[#This Row],[Field Verifier Name (For Field QA only)]]="","",IF(Table4[[#This Row],[Field Verifier Name (For Field QA only)]]&lt;&gt;Table4[[#This Row],[Rater of Record Name]],Table4[[#This Row],[Rater of Record Name]],""))</f>
        <v/>
      </c>
      <c r="J16"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16"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16" s="80"/>
    </row>
    <row r="17" spans="1:12" x14ac:dyDescent="0.25">
      <c r="A17" s="83"/>
      <c r="B17" s="84"/>
      <c r="C17" s="85"/>
      <c r="D17" s="83"/>
      <c r="E17" s="83"/>
      <c r="F17" s="83"/>
      <c r="G17"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17" s="81" t="str">
        <f>IF(Table4[[#This Row],[QA Review Date]]="","",YEAR(Table4[[#This Row],[QA Review Date]]))</f>
        <v/>
      </c>
      <c r="I17" s="81" t="str">
        <f>IF(Table4[[#This Row],[Field Verifier Name (For Field QA only)]]="","",IF(Table4[[#This Row],[Field Verifier Name (For Field QA only)]]&lt;&gt;Table4[[#This Row],[Rater of Record Name]],Table4[[#This Row],[Rater of Record Name]],""))</f>
        <v/>
      </c>
      <c r="J17"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17"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17" s="80"/>
    </row>
    <row r="18" spans="1:12" x14ac:dyDescent="0.25">
      <c r="A18" s="83"/>
      <c r="B18" s="84"/>
      <c r="C18" s="85"/>
      <c r="D18" s="83"/>
      <c r="E18" s="83"/>
      <c r="F18" s="83"/>
      <c r="G18"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18" s="81" t="str">
        <f>IF(Table4[[#This Row],[QA Review Date]]="","",YEAR(Table4[[#This Row],[QA Review Date]]))</f>
        <v/>
      </c>
      <c r="I18" s="81" t="str">
        <f>IF(Table4[[#This Row],[Field Verifier Name (For Field QA only)]]="","",IF(Table4[[#This Row],[Field Verifier Name (For Field QA only)]]&lt;&gt;Table4[[#This Row],[Rater of Record Name]],Table4[[#This Row],[Rater of Record Name]],""))</f>
        <v/>
      </c>
      <c r="J18"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18"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18" s="80"/>
    </row>
    <row r="19" spans="1:12" x14ac:dyDescent="0.25">
      <c r="A19" s="83"/>
      <c r="B19" s="84"/>
      <c r="C19" s="85"/>
      <c r="D19" s="83"/>
      <c r="E19" s="83"/>
      <c r="F19" s="83"/>
      <c r="G19"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19" s="81" t="str">
        <f>IF(Table4[[#This Row],[QA Review Date]]="","",YEAR(Table4[[#This Row],[QA Review Date]]))</f>
        <v/>
      </c>
      <c r="I19" s="81" t="str">
        <f>IF(Table4[[#This Row],[Field Verifier Name (For Field QA only)]]="","",IF(Table4[[#This Row],[Field Verifier Name (For Field QA only)]]&lt;&gt;Table4[[#This Row],[Rater of Record Name]],Table4[[#This Row],[Rater of Record Name]],""))</f>
        <v/>
      </c>
      <c r="J19"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19"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19" s="80"/>
    </row>
    <row r="20" spans="1:12" x14ac:dyDescent="0.25">
      <c r="A20" s="83"/>
      <c r="B20" s="84"/>
      <c r="C20" s="85"/>
      <c r="D20" s="83"/>
      <c r="E20" s="83"/>
      <c r="F20" s="83"/>
      <c r="G20"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20" s="81" t="str">
        <f>IF(Table4[[#This Row],[QA Review Date]]="","",YEAR(Table4[[#This Row],[QA Review Date]]))</f>
        <v/>
      </c>
      <c r="I20" s="81" t="str">
        <f>IF(Table4[[#This Row],[Field Verifier Name (For Field QA only)]]="","",IF(Table4[[#This Row],[Field Verifier Name (For Field QA only)]]&lt;&gt;Table4[[#This Row],[Rater of Record Name]],Table4[[#This Row],[Rater of Record Name]],""))</f>
        <v/>
      </c>
      <c r="J20"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20"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20" s="80"/>
    </row>
    <row r="21" spans="1:12" x14ac:dyDescent="0.25">
      <c r="A21" s="83"/>
      <c r="B21" s="84"/>
      <c r="C21" s="85"/>
      <c r="D21" s="83"/>
      <c r="E21" s="83"/>
      <c r="F21" s="83"/>
      <c r="G21"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21" s="81" t="str">
        <f>IF(Table4[[#This Row],[QA Review Date]]="","",YEAR(Table4[[#This Row],[QA Review Date]]))</f>
        <v/>
      </c>
      <c r="I21" s="81" t="str">
        <f>IF(Table4[[#This Row],[Field Verifier Name (For Field QA only)]]="","",IF(Table4[[#This Row],[Field Verifier Name (For Field QA only)]]&lt;&gt;Table4[[#This Row],[Rater of Record Name]],Table4[[#This Row],[Rater of Record Name]],""))</f>
        <v/>
      </c>
      <c r="J21"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21"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21" s="80"/>
    </row>
    <row r="22" spans="1:12" x14ac:dyDescent="0.25">
      <c r="A22" s="83"/>
      <c r="B22" s="84"/>
      <c r="C22" s="85"/>
      <c r="D22" s="83"/>
      <c r="E22" s="83"/>
      <c r="F22" s="83"/>
      <c r="G22"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22" s="81" t="str">
        <f>IF(Table4[[#This Row],[QA Review Date]]="","",YEAR(Table4[[#This Row],[QA Review Date]]))</f>
        <v/>
      </c>
      <c r="I22" s="81" t="str">
        <f>IF(Table4[[#This Row],[Field Verifier Name (For Field QA only)]]="","",IF(Table4[[#This Row],[Field Verifier Name (For Field QA only)]]&lt;&gt;Table4[[#This Row],[Rater of Record Name]],Table4[[#This Row],[Rater of Record Name]],""))</f>
        <v/>
      </c>
      <c r="J22"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22"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22" s="80"/>
    </row>
    <row r="23" spans="1:12" x14ac:dyDescent="0.25">
      <c r="A23" s="83"/>
      <c r="B23" s="84"/>
      <c r="C23" s="85"/>
      <c r="D23" s="83"/>
      <c r="E23" s="83"/>
      <c r="F23" s="83"/>
      <c r="G23"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23" s="81" t="str">
        <f>IF(Table4[[#This Row],[QA Review Date]]="","",YEAR(Table4[[#This Row],[QA Review Date]]))</f>
        <v/>
      </c>
      <c r="I23" s="81" t="str">
        <f>IF(Table4[[#This Row],[Field Verifier Name (For Field QA only)]]="","",IF(Table4[[#This Row],[Field Verifier Name (For Field QA only)]]&lt;&gt;Table4[[#This Row],[Rater of Record Name]],Table4[[#This Row],[Rater of Record Name]],""))</f>
        <v/>
      </c>
      <c r="J23"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23"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23" s="80"/>
    </row>
    <row r="24" spans="1:12" x14ac:dyDescent="0.25">
      <c r="A24" s="83"/>
      <c r="B24" s="84"/>
      <c r="C24" s="85"/>
      <c r="D24" s="83"/>
      <c r="E24" s="83"/>
      <c r="F24" s="83"/>
      <c r="G24"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24" s="81" t="str">
        <f>IF(Table4[[#This Row],[QA Review Date]]="","",YEAR(Table4[[#This Row],[QA Review Date]]))</f>
        <v/>
      </c>
      <c r="I24" s="81" t="str">
        <f>IF(Table4[[#This Row],[Field Verifier Name (For Field QA only)]]="","",IF(Table4[[#This Row],[Field Verifier Name (For Field QA only)]]&lt;&gt;Table4[[#This Row],[Rater of Record Name]],Table4[[#This Row],[Rater of Record Name]],""))</f>
        <v/>
      </c>
      <c r="J24"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24"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24" s="80"/>
    </row>
    <row r="25" spans="1:12" x14ac:dyDescent="0.25">
      <c r="A25" s="83"/>
      <c r="B25" s="84"/>
      <c r="C25" s="85"/>
      <c r="D25" s="83"/>
      <c r="E25" s="83"/>
      <c r="F25" s="83"/>
      <c r="G25"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25" s="81" t="str">
        <f>IF(Table4[[#This Row],[QA Review Date]]="","",YEAR(Table4[[#This Row],[QA Review Date]]))</f>
        <v/>
      </c>
      <c r="I25" s="81" t="str">
        <f>IF(Table4[[#This Row],[Field Verifier Name (For Field QA only)]]="","",IF(Table4[[#This Row],[Field Verifier Name (For Field QA only)]]&lt;&gt;Table4[[#This Row],[Rater of Record Name]],Table4[[#This Row],[Rater of Record Name]],""))</f>
        <v/>
      </c>
      <c r="J25"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25"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25" s="80"/>
    </row>
    <row r="26" spans="1:12" x14ac:dyDescent="0.25">
      <c r="A26" s="83"/>
      <c r="B26" s="84"/>
      <c r="C26" s="85"/>
      <c r="D26" s="83"/>
      <c r="E26" s="83"/>
      <c r="F26" s="83"/>
      <c r="G26"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26" s="81" t="str">
        <f>IF(Table4[[#This Row],[QA Review Date]]="","",YEAR(Table4[[#This Row],[QA Review Date]]))</f>
        <v/>
      </c>
      <c r="I26" s="81" t="str">
        <f>IF(Table4[[#This Row],[Field Verifier Name (For Field QA only)]]="","",IF(Table4[[#This Row],[Field Verifier Name (For Field QA only)]]&lt;&gt;Table4[[#This Row],[Rater of Record Name]],Table4[[#This Row],[Rater of Record Name]],""))</f>
        <v/>
      </c>
      <c r="J26"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26"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26" s="80"/>
    </row>
    <row r="27" spans="1:12" x14ac:dyDescent="0.25">
      <c r="A27" s="83"/>
      <c r="B27" s="84"/>
      <c r="C27" s="85"/>
      <c r="D27" s="83"/>
      <c r="E27" s="83"/>
      <c r="F27" s="83"/>
      <c r="G27"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27" s="81" t="str">
        <f>IF(Table4[[#This Row],[QA Review Date]]="","",YEAR(Table4[[#This Row],[QA Review Date]]))</f>
        <v/>
      </c>
      <c r="I27" s="81" t="str">
        <f>IF(Table4[[#This Row],[Field Verifier Name (For Field QA only)]]="","",IF(Table4[[#This Row],[Field Verifier Name (For Field QA only)]]&lt;&gt;Table4[[#This Row],[Rater of Record Name]],Table4[[#This Row],[Rater of Record Name]],""))</f>
        <v/>
      </c>
      <c r="J27"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27"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27" s="80"/>
    </row>
    <row r="28" spans="1:12" x14ac:dyDescent="0.25">
      <c r="A28" s="83"/>
      <c r="B28" s="84"/>
      <c r="C28" s="85"/>
      <c r="D28" s="83"/>
      <c r="E28" s="83"/>
      <c r="F28" s="83"/>
      <c r="G28"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28" s="81" t="str">
        <f>IF(Table4[[#This Row],[QA Review Date]]="","",YEAR(Table4[[#This Row],[QA Review Date]]))</f>
        <v/>
      </c>
      <c r="I28" s="81" t="str">
        <f>IF(Table4[[#This Row],[Field Verifier Name (For Field QA only)]]="","",IF(Table4[[#This Row],[Field Verifier Name (For Field QA only)]]&lt;&gt;Table4[[#This Row],[Rater of Record Name]],Table4[[#This Row],[Rater of Record Name]],""))</f>
        <v/>
      </c>
      <c r="J28"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28"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28" s="80"/>
    </row>
    <row r="29" spans="1:12" x14ac:dyDescent="0.25">
      <c r="A29" s="83"/>
      <c r="B29" s="84"/>
      <c r="C29" s="85"/>
      <c r="D29" s="83"/>
      <c r="E29" s="83"/>
      <c r="F29" s="83"/>
      <c r="G29"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29" s="81" t="str">
        <f>IF(Table4[[#This Row],[QA Review Date]]="","",YEAR(Table4[[#This Row],[QA Review Date]]))</f>
        <v/>
      </c>
      <c r="I29" s="81" t="str">
        <f>IF(Table4[[#This Row],[Field Verifier Name (For Field QA only)]]="","",IF(Table4[[#This Row],[Field Verifier Name (For Field QA only)]]&lt;&gt;Table4[[#This Row],[Rater of Record Name]],Table4[[#This Row],[Rater of Record Name]],""))</f>
        <v/>
      </c>
      <c r="J29"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29"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29" s="80"/>
    </row>
    <row r="30" spans="1:12" x14ac:dyDescent="0.25">
      <c r="A30" s="83"/>
      <c r="B30" s="84"/>
      <c r="C30" s="85"/>
      <c r="D30" s="83"/>
      <c r="E30" s="83"/>
      <c r="F30" s="83"/>
      <c r="G30"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30" s="81" t="str">
        <f>IF(Table4[[#This Row],[QA Review Date]]="","",YEAR(Table4[[#This Row],[QA Review Date]]))</f>
        <v/>
      </c>
      <c r="I30" s="81" t="str">
        <f>IF(Table4[[#This Row],[Field Verifier Name (For Field QA only)]]="","",IF(Table4[[#This Row],[Field Verifier Name (For Field QA only)]]&lt;&gt;Table4[[#This Row],[Rater of Record Name]],Table4[[#This Row],[Rater of Record Name]],""))</f>
        <v/>
      </c>
      <c r="J30"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30"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30" s="80"/>
    </row>
    <row r="31" spans="1:12" x14ac:dyDescent="0.25">
      <c r="A31" s="83"/>
      <c r="B31" s="83"/>
      <c r="C31" s="85"/>
      <c r="D31" s="83"/>
      <c r="E31" s="83"/>
      <c r="F31" s="83"/>
      <c r="G31"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31" s="81" t="str">
        <f>IF(Table4[[#This Row],[QA Review Date]]="","",YEAR(Table4[[#This Row],[QA Review Date]]))</f>
        <v/>
      </c>
      <c r="I31" s="81" t="str">
        <f>IF(Table4[[#This Row],[Field Verifier Name (For Field QA only)]]="","",IF(Table4[[#This Row],[Field Verifier Name (For Field QA only)]]&lt;&gt;Table4[[#This Row],[Rater of Record Name]],Table4[[#This Row],[Rater of Record Name]],""))</f>
        <v/>
      </c>
      <c r="J31"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31"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31" s="80"/>
    </row>
    <row r="32" spans="1:12" x14ac:dyDescent="0.25">
      <c r="A32" s="83"/>
      <c r="B32" s="83"/>
      <c r="C32" s="85"/>
      <c r="D32" s="83"/>
      <c r="E32" s="83"/>
      <c r="F32" s="83"/>
      <c r="G32"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32" s="81" t="str">
        <f>IF(Table4[[#This Row],[QA Review Date]]="","",YEAR(Table4[[#This Row],[QA Review Date]]))</f>
        <v/>
      </c>
      <c r="I32" s="81" t="str">
        <f>IF(Table4[[#This Row],[Field Verifier Name (For Field QA only)]]="","",IF(Table4[[#This Row],[Field Verifier Name (For Field QA only)]]&lt;&gt;Table4[[#This Row],[Rater of Record Name]],Table4[[#This Row],[Rater of Record Name]],""))</f>
        <v/>
      </c>
      <c r="J32"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32"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32" s="80"/>
    </row>
    <row r="33" spans="1:12" x14ac:dyDescent="0.25">
      <c r="A33" s="83"/>
      <c r="B33" s="83"/>
      <c r="C33" s="85"/>
      <c r="D33" s="83"/>
      <c r="E33" s="83"/>
      <c r="F33" s="83"/>
      <c r="G33"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33" s="81" t="str">
        <f>IF(Table4[[#This Row],[QA Review Date]]="","",YEAR(Table4[[#This Row],[QA Review Date]]))</f>
        <v/>
      </c>
      <c r="I33" s="81" t="str">
        <f>IF(Table4[[#This Row],[Field Verifier Name (For Field QA only)]]="","",IF(Table4[[#This Row],[Field Verifier Name (For Field QA only)]]&lt;&gt;Table4[[#This Row],[Rater of Record Name]],Table4[[#This Row],[Rater of Record Name]],""))</f>
        <v/>
      </c>
      <c r="J33"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33"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33" s="80"/>
    </row>
    <row r="34" spans="1:12" x14ac:dyDescent="0.25">
      <c r="A34" s="83"/>
      <c r="B34" s="83"/>
      <c r="C34" s="85"/>
      <c r="D34" s="83"/>
      <c r="E34" s="83"/>
      <c r="F34" s="83"/>
      <c r="G34"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34" s="81" t="str">
        <f>IF(Table4[[#This Row],[QA Review Date]]="","",YEAR(Table4[[#This Row],[QA Review Date]]))</f>
        <v/>
      </c>
      <c r="I34" s="81" t="str">
        <f>IF(Table4[[#This Row],[Field Verifier Name (For Field QA only)]]="","",IF(Table4[[#This Row],[Field Verifier Name (For Field QA only)]]&lt;&gt;Table4[[#This Row],[Rater of Record Name]],Table4[[#This Row],[Rater of Record Name]],""))</f>
        <v/>
      </c>
      <c r="J34"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34"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34" s="80"/>
    </row>
    <row r="35" spans="1:12" x14ac:dyDescent="0.25">
      <c r="A35" s="83"/>
      <c r="B35" s="83"/>
      <c r="C35" s="85"/>
      <c r="D35" s="83"/>
      <c r="E35" s="83"/>
      <c r="F35" s="83"/>
      <c r="G35"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35" s="81" t="str">
        <f>IF(Table4[[#This Row],[QA Review Date]]="","",YEAR(Table4[[#This Row],[QA Review Date]]))</f>
        <v/>
      </c>
      <c r="I35" s="81" t="str">
        <f>IF(Table4[[#This Row],[Field Verifier Name (For Field QA only)]]="","",IF(Table4[[#This Row],[Field Verifier Name (For Field QA only)]]&lt;&gt;Table4[[#This Row],[Rater of Record Name]],Table4[[#This Row],[Rater of Record Name]],""))</f>
        <v/>
      </c>
      <c r="J35"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35"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35" s="80"/>
    </row>
    <row r="36" spans="1:12" x14ac:dyDescent="0.25">
      <c r="A36" s="83"/>
      <c r="B36" s="83"/>
      <c r="C36" s="85"/>
      <c r="D36" s="83"/>
      <c r="E36" s="83"/>
      <c r="F36" s="83"/>
      <c r="G36"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36" s="81" t="str">
        <f>IF(Table4[[#This Row],[QA Review Date]]="","",YEAR(Table4[[#This Row],[QA Review Date]]))</f>
        <v/>
      </c>
      <c r="I36" s="81" t="str">
        <f>IF(Table4[[#This Row],[Field Verifier Name (For Field QA only)]]="","",IF(Table4[[#This Row],[Field Verifier Name (For Field QA only)]]&lt;&gt;Table4[[#This Row],[Rater of Record Name]],Table4[[#This Row],[Rater of Record Name]],""))</f>
        <v/>
      </c>
      <c r="J36"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36"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36" s="80"/>
    </row>
    <row r="37" spans="1:12" x14ac:dyDescent="0.25">
      <c r="A37" s="83"/>
      <c r="B37" s="83"/>
      <c r="C37" s="85"/>
      <c r="D37" s="83"/>
      <c r="E37" s="83"/>
      <c r="F37" s="83"/>
      <c r="G37"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37" s="81" t="str">
        <f>IF(Table4[[#This Row],[QA Review Date]]="","",YEAR(Table4[[#This Row],[QA Review Date]]))</f>
        <v/>
      </c>
      <c r="I37" s="81" t="str">
        <f>IF(Table4[[#This Row],[Field Verifier Name (For Field QA only)]]="","",IF(Table4[[#This Row],[Field Verifier Name (For Field QA only)]]&lt;&gt;Table4[[#This Row],[Rater of Record Name]],Table4[[#This Row],[Rater of Record Name]],""))</f>
        <v/>
      </c>
      <c r="J37"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37"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37" s="80"/>
    </row>
    <row r="38" spans="1:12" x14ac:dyDescent="0.25">
      <c r="A38" s="83"/>
      <c r="B38" s="83"/>
      <c r="C38" s="85"/>
      <c r="D38" s="83"/>
      <c r="E38" s="83"/>
      <c r="F38" s="83"/>
      <c r="G38"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38" s="81" t="str">
        <f>IF(Table4[[#This Row],[QA Review Date]]="","",YEAR(Table4[[#This Row],[QA Review Date]]))</f>
        <v/>
      </c>
      <c r="I38" s="81" t="str">
        <f>IF(Table4[[#This Row],[Field Verifier Name (For Field QA only)]]="","",IF(Table4[[#This Row],[Field Verifier Name (For Field QA only)]]&lt;&gt;Table4[[#This Row],[Rater of Record Name]],Table4[[#This Row],[Rater of Record Name]],""))</f>
        <v/>
      </c>
      <c r="J38"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38"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38" s="80"/>
    </row>
    <row r="39" spans="1:12" x14ac:dyDescent="0.25">
      <c r="A39" s="83"/>
      <c r="B39" s="83"/>
      <c r="C39" s="85"/>
      <c r="D39" s="83"/>
      <c r="E39" s="83"/>
      <c r="F39" s="83"/>
      <c r="G39"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39" s="81" t="str">
        <f>IF(Table4[[#This Row],[QA Review Date]]="","",YEAR(Table4[[#This Row],[QA Review Date]]))</f>
        <v/>
      </c>
      <c r="I39" s="81" t="str">
        <f>IF(Table4[[#This Row],[Field Verifier Name (For Field QA only)]]="","",IF(Table4[[#This Row],[Field Verifier Name (For Field QA only)]]&lt;&gt;Table4[[#This Row],[Rater of Record Name]],Table4[[#This Row],[Rater of Record Name]],""))</f>
        <v/>
      </c>
      <c r="J39"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39"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39" s="80"/>
    </row>
    <row r="40" spans="1:12" x14ac:dyDescent="0.25">
      <c r="A40" s="83"/>
      <c r="B40" s="83"/>
      <c r="C40" s="85"/>
      <c r="D40" s="83"/>
      <c r="E40" s="83"/>
      <c r="F40" s="83"/>
      <c r="G40"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40" s="81" t="str">
        <f>IF(Table4[[#This Row],[QA Review Date]]="","",YEAR(Table4[[#This Row],[QA Review Date]]))</f>
        <v/>
      </c>
      <c r="I40" s="81" t="str">
        <f>IF(Table4[[#This Row],[Field Verifier Name (For Field QA only)]]="","",IF(Table4[[#This Row],[Field Verifier Name (For Field QA only)]]&lt;&gt;Table4[[#This Row],[Rater of Record Name]],Table4[[#This Row],[Rater of Record Name]],""))</f>
        <v/>
      </c>
      <c r="J40"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40"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40" s="80"/>
    </row>
    <row r="41" spans="1:12" x14ac:dyDescent="0.25">
      <c r="A41" s="83"/>
      <c r="B41" s="83"/>
      <c r="C41" s="85"/>
      <c r="D41" s="83"/>
      <c r="E41" s="83"/>
      <c r="F41" s="83"/>
      <c r="G41"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41" s="81" t="str">
        <f>IF(Table4[[#This Row],[QA Review Date]]="","",YEAR(Table4[[#This Row],[QA Review Date]]))</f>
        <v/>
      </c>
      <c r="I41" s="81" t="str">
        <f>IF(Table4[[#This Row],[Field Verifier Name (For Field QA only)]]="","",IF(Table4[[#This Row],[Field Verifier Name (For Field QA only)]]&lt;&gt;Table4[[#This Row],[Rater of Record Name]],Table4[[#This Row],[Rater of Record Name]],""))</f>
        <v/>
      </c>
      <c r="J41"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41"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41" s="80"/>
    </row>
    <row r="42" spans="1:12" x14ac:dyDescent="0.25">
      <c r="A42" s="83"/>
      <c r="B42" s="83"/>
      <c r="C42" s="85"/>
      <c r="D42" s="83"/>
      <c r="E42" s="83"/>
      <c r="F42" s="83"/>
      <c r="G42"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42" s="81" t="str">
        <f>IF(Table4[[#This Row],[QA Review Date]]="","",YEAR(Table4[[#This Row],[QA Review Date]]))</f>
        <v/>
      </c>
      <c r="I42" s="81" t="str">
        <f>IF(Table4[[#This Row],[Field Verifier Name (For Field QA only)]]="","",IF(Table4[[#This Row],[Field Verifier Name (For Field QA only)]]&lt;&gt;Table4[[#This Row],[Rater of Record Name]],Table4[[#This Row],[Rater of Record Name]],""))</f>
        <v/>
      </c>
      <c r="J42"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42"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42" s="80"/>
    </row>
    <row r="43" spans="1:12" x14ac:dyDescent="0.25">
      <c r="A43" s="83"/>
      <c r="B43" s="83"/>
      <c r="C43" s="85"/>
      <c r="D43" s="83"/>
      <c r="E43" s="83"/>
      <c r="F43" s="83"/>
      <c r="G43"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43" s="81" t="str">
        <f>IF(Table4[[#This Row],[QA Review Date]]="","",YEAR(Table4[[#This Row],[QA Review Date]]))</f>
        <v/>
      </c>
      <c r="I43" s="81" t="str">
        <f>IF(Table4[[#This Row],[Field Verifier Name (For Field QA only)]]="","",IF(Table4[[#This Row],[Field Verifier Name (For Field QA only)]]&lt;&gt;Table4[[#This Row],[Rater of Record Name]],Table4[[#This Row],[Rater of Record Name]],""))</f>
        <v/>
      </c>
      <c r="J43"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43"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43" s="80"/>
    </row>
    <row r="44" spans="1:12" x14ac:dyDescent="0.25">
      <c r="A44" s="83"/>
      <c r="B44" s="83"/>
      <c r="C44" s="85"/>
      <c r="D44" s="83"/>
      <c r="E44" s="83"/>
      <c r="F44" s="83"/>
      <c r="G44"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44" s="81" t="str">
        <f>IF(Table4[[#This Row],[QA Review Date]]="","",YEAR(Table4[[#This Row],[QA Review Date]]))</f>
        <v/>
      </c>
      <c r="I44" s="81" t="str">
        <f>IF(Table4[[#This Row],[Field Verifier Name (For Field QA only)]]="","",IF(Table4[[#This Row],[Field Verifier Name (For Field QA only)]]&lt;&gt;Table4[[#This Row],[Rater of Record Name]],Table4[[#This Row],[Rater of Record Name]],""))</f>
        <v/>
      </c>
      <c r="J44"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44"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44" s="80"/>
    </row>
    <row r="45" spans="1:12" x14ac:dyDescent="0.25">
      <c r="A45" s="83"/>
      <c r="B45" s="83"/>
      <c r="C45" s="85"/>
      <c r="D45" s="83"/>
      <c r="E45" s="83"/>
      <c r="F45" s="83"/>
      <c r="G45"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45" s="81" t="str">
        <f>IF(Table4[[#This Row],[QA Review Date]]="","",YEAR(Table4[[#This Row],[QA Review Date]]))</f>
        <v/>
      </c>
      <c r="I45" s="81" t="str">
        <f>IF(Table4[[#This Row],[Field Verifier Name (For Field QA only)]]="","",IF(Table4[[#This Row],[Field Verifier Name (For Field QA only)]]&lt;&gt;Table4[[#This Row],[Rater of Record Name]],Table4[[#This Row],[Rater of Record Name]],""))</f>
        <v/>
      </c>
      <c r="J45"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45"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45" s="80"/>
    </row>
    <row r="46" spans="1:12" x14ac:dyDescent="0.25">
      <c r="A46" s="83"/>
      <c r="B46" s="83"/>
      <c r="C46" s="85"/>
      <c r="D46" s="83"/>
      <c r="E46" s="83"/>
      <c r="F46" s="83"/>
      <c r="G46"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46" s="81" t="str">
        <f>IF(Table4[[#This Row],[QA Review Date]]="","",YEAR(Table4[[#This Row],[QA Review Date]]))</f>
        <v/>
      </c>
      <c r="I46" s="81" t="str">
        <f>IF(Table4[[#This Row],[Field Verifier Name (For Field QA only)]]="","",IF(Table4[[#This Row],[Field Verifier Name (For Field QA only)]]&lt;&gt;Table4[[#This Row],[Rater of Record Name]],Table4[[#This Row],[Rater of Record Name]],""))</f>
        <v/>
      </c>
      <c r="J46"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46"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46" s="80"/>
    </row>
    <row r="47" spans="1:12" x14ac:dyDescent="0.25">
      <c r="A47" s="83"/>
      <c r="B47" s="83"/>
      <c r="C47" s="85"/>
      <c r="D47" s="83"/>
      <c r="E47" s="83"/>
      <c r="F47" s="83"/>
      <c r="G47"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47" s="81" t="str">
        <f>IF(Table4[[#This Row],[QA Review Date]]="","",YEAR(Table4[[#This Row],[QA Review Date]]))</f>
        <v/>
      </c>
      <c r="I47" s="81" t="str">
        <f>IF(Table4[[#This Row],[Field Verifier Name (For Field QA only)]]="","",IF(Table4[[#This Row],[Field Verifier Name (For Field QA only)]]&lt;&gt;Table4[[#This Row],[Rater of Record Name]],Table4[[#This Row],[Rater of Record Name]],""))</f>
        <v/>
      </c>
      <c r="J47"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47"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47" s="80"/>
    </row>
    <row r="48" spans="1:12" x14ac:dyDescent="0.25">
      <c r="A48" s="83"/>
      <c r="B48" s="83"/>
      <c r="C48" s="85"/>
      <c r="D48" s="83"/>
      <c r="E48" s="83"/>
      <c r="F48" s="83"/>
      <c r="G48"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48" s="81" t="str">
        <f>IF(Table4[[#This Row],[QA Review Date]]="","",YEAR(Table4[[#This Row],[QA Review Date]]))</f>
        <v/>
      </c>
      <c r="I48" s="81" t="str">
        <f>IF(Table4[[#This Row],[Field Verifier Name (For Field QA only)]]="","",IF(Table4[[#This Row],[Field Verifier Name (For Field QA only)]]&lt;&gt;Table4[[#This Row],[Rater of Record Name]],Table4[[#This Row],[Rater of Record Name]],""))</f>
        <v/>
      </c>
      <c r="J48"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48"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48" s="80"/>
    </row>
    <row r="49" spans="1:12" x14ac:dyDescent="0.25">
      <c r="A49" s="83"/>
      <c r="B49" s="83"/>
      <c r="C49" s="85"/>
      <c r="D49" s="83"/>
      <c r="E49" s="83"/>
      <c r="F49" s="83"/>
      <c r="G49"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49" s="81" t="str">
        <f>IF(Table4[[#This Row],[QA Review Date]]="","",YEAR(Table4[[#This Row],[QA Review Date]]))</f>
        <v/>
      </c>
      <c r="I49" s="81" t="str">
        <f>IF(Table4[[#This Row],[Field Verifier Name (For Field QA only)]]="","",IF(Table4[[#This Row],[Field Verifier Name (For Field QA only)]]&lt;&gt;Table4[[#This Row],[Rater of Record Name]],Table4[[#This Row],[Rater of Record Name]],""))</f>
        <v/>
      </c>
      <c r="J49"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49"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49" s="80"/>
    </row>
    <row r="50" spans="1:12" x14ac:dyDescent="0.25">
      <c r="A50" s="83"/>
      <c r="B50" s="83"/>
      <c r="C50" s="85"/>
      <c r="D50" s="83"/>
      <c r="E50" s="83"/>
      <c r="F50" s="83"/>
      <c r="G50"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50" s="81" t="str">
        <f>IF(Table4[[#This Row],[QA Review Date]]="","",YEAR(Table4[[#This Row],[QA Review Date]]))</f>
        <v/>
      </c>
      <c r="I50" s="81" t="str">
        <f>IF(Table4[[#This Row],[Field Verifier Name (For Field QA only)]]="","",IF(Table4[[#This Row],[Field Verifier Name (For Field QA only)]]&lt;&gt;Table4[[#This Row],[Rater of Record Name]],Table4[[#This Row],[Rater of Record Name]],""))</f>
        <v/>
      </c>
      <c r="J50"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50"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50" s="80"/>
    </row>
    <row r="51" spans="1:12" x14ac:dyDescent="0.25">
      <c r="A51" s="83"/>
      <c r="B51" s="83"/>
      <c r="C51" s="85"/>
      <c r="D51" s="83"/>
      <c r="E51" s="83"/>
      <c r="F51" s="83"/>
      <c r="G51"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51" s="81" t="str">
        <f>IF(Table4[[#This Row],[QA Review Date]]="","",YEAR(Table4[[#This Row],[QA Review Date]]))</f>
        <v/>
      </c>
      <c r="I51" s="81" t="str">
        <f>IF(Table4[[#This Row],[Field Verifier Name (For Field QA only)]]="","",IF(Table4[[#This Row],[Field Verifier Name (For Field QA only)]]&lt;&gt;Table4[[#This Row],[Rater of Record Name]],Table4[[#This Row],[Rater of Record Name]],""))</f>
        <v/>
      </c>
      <c r="J51"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51"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51" s="80"/>
    </row>
    <row r="52" spans="1:12" x14ac:dyDescent="0.25">
      <c r="A52" s="83"/>
      <c r="B52" s="83"/>
      <c r="C52" s="85"/>
      <c r="D52" s="83"/>
      <c r="E52" s="83"/>
      <c r="F52" s="83"/>
      <c r="G52"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52" s="81" t="str">
        <f>IF(Table4[[#This Row],[QA Review Date]]="","",YEAR(Table4[[#This Row],[QA Review Date]]))</f>
        <v/>
      </c>
      <c r="I52" s="81" t="str">
        <f>IF(Table4[[#This Row],[Field Verifier Name (For Field QA only)]]="","",IF(Table4[[#This Row],[Field Verifier Name (For Field QA only)]]&lt;&gt;Table4[[#This Row],[Rater of Record Name]],Table4[[#This Row],[Rater of Record Name]],""))</f>
        <v/>
      </c>
      <c r="J52"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52"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52" s="80"/>
    </row>
    <row r="53" spans="1:12" x14ac:dyDescent="0.25">
      <c r="A53" s="83"/>
      <c r="B53" s="83"/>
      <c r="C53" s="85"/>
      <c r="D53" s="83"/>
      <c r="E53" s="83"/>
      <c r="F53" s="83"/>
      <c r="G53"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53" s="81" t="str">
        <f>IF(Table4[[#This Row],[QA Review Date]]="","",YEAR(Table4[[#This Row],[QA Review Date]]))</f>
        <v/>
      </c>
      <c r="I53" s="81" t="str">
        <f>IF(Table4[[#This Row],[Field Verifier Name (For Field QA only)]]="","",IF(Table4[[#This Row],[Field Verifier Name (For Field QA only)]]&lt;&gt;Table4[[#This Row],[Rater of Record Name]],Table4[[#This Row],[Rater of Record Name]],""))</f>
        <v/>
      </c>
      <c r="J53"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53"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53" s="80"/>
    </row>
    <row r="54" spans="1:12" x14ac:dyDescent="0.25">
      <c r="A54" s="83"/>
      <c r="B54" s="83"/>
      <c r="C54" s="85"/>
      <c r="D54" s="83"/>
      <c r="E54" s="83"/>
      <c r="F54" s="83"/>
      <c r="G54"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54" s="81" t="str">
        <f>IF(Table4[[#This Row],[QA Review Date]]="","",YEAR(Table4[[#This Row],[QA Review Date]]))</f>
        <v/>
      </c>
      <c r="I54" s="81" t="str">
        <f>IF(Table4[[#This Row],[Field Verifier Name (For Field QA only)]]="","",IF(Table4[[#This Row],[Field Verifier Name (For Field QA only)]]&lt;&gt;Table4[[#This Row],[Rater of Record Name]],Table4[[#This Row],[Rater of Record Name]],""))</f>
        <v/>
      </c>
      <c r="J54"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54"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54" s="80"/>
    </row>
    <row r="55" spans="1:12" x14ac:dyDescent="0.25">
      <c r="A55" s="83"/>
      <c r="B55" s="83"/>
      <c r="C55" s="85"/>
      <c r="D55" s="83"/>
      <c r="E55" s="83"/>
      <c r="F55" s="83"/>
      <c r="G55"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55" s="81" t="str">
        <f>IF(Table4[[#This Row],[QA Review Date]]="","",YEAR(Table4[[#This Row],[QA Review Date]]))</f>
        <v/>
      </c>
      <c r="I55" s="81" t="str">
        <f>IF(Table4[[#This Row],[Field Verifier Name (For Field QA only)]]="","",IF(Table4[[#This Row],[Field Verifier Name (For Field QA only)]]&lt;&gt;Table4[[#This Row],[Rater of Record Name]],Table4[[#This Row],[Rater of Record Name]],""))</f>
        <v/>
      </c>
      <c r="J55"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55"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55" s="80"/>
    </row>
    <row r="56" spans="1:12" x14ac:dyDescent="0.25">
      <c r="A56" s="83"/>
      <c r="B56" s="83"/>
      <c r="C56" s="85"/>
      <c r="D56" s="83"/>
      <c r="E56" s="83"/>
      <c r="F56" s="83"/>
      <c r="G56" s="82" t="str">
        <f>IF(Table4[[#This Row],[QA Review Score (%)]]="","",IF(IF(Table4[[#This Row],[QA Review Year]]&lt;2026,_xlfn.XLOOKUP(Table4[[#This Row],[QA Review Method]],Reference!$I$3:$I$4,Reference!$J$3:$J$4),_xlfn.XLOOKUP(Table4[[#This Row],[QA Review Method]],Reference!$I$3:$I$4,Reference!$K$3:$K$4))&lt;&gt;"ERROR: Non-Compliant QA Method",IF(IF(Table4[[#This Row],[QA Review Year]]&lt;2026,_xlfn.XLOOKUP(Table4[[#This Row],[QA Review Method]],Reference!$I$3:$I$4,Reference!$J$3:$J$4),_xlfn.XLOOKUP(Table4[[#This Row],[QA Review Method]],Reference!$I$3:$I$4,Reference!$K$3:$K$4))&lt;Table4[[#This Row],[QA Review Score (%)]],"Pass","Fail"),"ERROR: Non-Compliant QA Method"))</f>
        <v/>
      </c>
      <c r="H56" s="81" t="str">
        <f>IF(Table4[[#This Row],[QA Review Date]]="","",YEAR(Table4[[#This Row],[QA Review Date]]))</f>
        <v/>
      </c>
      <c r="I56" s="81" t="str">
        <f>IF(Table4[[#This Row],[Field Verifier Name (For Field QA only)]]="","",IF(Table4[[#This Row],[Field Verifier Name (For Field QA only)]]&lt;&gt;Table4[[#This Row],[Rater of Record Name]],Table4[[#This Row],[Rater of Record Name]],""))</f>
        <v/>
      </c>
      <c r="J56" s="82" t="str">
        <f>IF(Table4[[#This Row],[QA Review Date]]="","",
IF(_xlfn.XLOOKUP(Table4[[#This Row],[Rater of Record Name]],Table1[Rater/RFI Name],Table1[Stated Improvement Date])=0,0,IF(AND(Table4[[#This Row],[QA Review Date]]&gt;=_xlfn.XLOOKUP(Table4[[#This Row],[Rater of Record Name]],Table1[Rater/RFI Name],Table1[Remote QA Probation Period Start Date]),Table4[[#This Row],[QA Review Date]]&lt;=_xlfn.XLOOKUP(Table4[[#This Row],[Rater of Record Name]],Table1[Rater/RFI Name],Table1[Remote QA Probation Period End Date])),Table4[[#This Row],[QA Review Score (%)]],0)))</f>
        <v/>
      </c>
      <c r="K56" s="82" t="str">
        <f>IF(Table4[[#This Row],[QA Review Date]]="","",IF(Table4[[#This Row],[Rater of Record Name]]=Table4[[#This Row],[Field Verifier Name (For Field QA only)]],0,
IF(_xlfn.XLOOKUP(Table4[[#This Row],[Field Verifier Name (For Field QA only)]],Table1[Rater/RFI Name],Table1[Stated Improvement Date])=0,0,IF(AND(Table4[[#This Row],[QA Review Date]]&gt;=_xlfn.XLOOKUP(Table4[[#This Row],[Field Verifier Name (For Field QA only)]],Table1[Rater/RFI Name],Table1[Remote QA Probation Period Start Date]),Table4[[#This Row],[QA Review Date]]&lt;=_xlfn.XLOOKUP(Table4[[#This Row],[Field Verifier Name (For Field QA only)]],Table1[Rater/RFI Name],Table1[Remote QA Probation Period End Date])),Table4[[#This Row],[QA Review Score (%)]],0))))</f>
        <v/>
      </c>
      <c r="L56" s="80"/>
    </row>
  </sheetData>
  <sheetProtection sort="0" autoFilter="0"/>
  <mergeCells count="1">
    <mergeCell ref="A4:H4"/>
  </mergeCells>
  <phoneticPr fontId="2" type="noConversion"/>
  <conditionalFormatting sqref="F7:F56">
    <cfRule type="expression" dxfId="3" priority="10">
      <formula>IF(AND($A7="Field",$F7="")=TRUE,TRUE,FALSE)</formula>
    </cfRule>
  </conditionalFormatting>
  <conditionalFormatting sqref="G7:G56">
    <cfRule type="expression" dxfId="2" priority="9">
      <formula>$G7="ERROR: Non-Compliant QA Method"</formula>
    </cfRule>
  </conditionalFormatting>
  <dataValidations count="1">
    <dataValidation type="list" allowBlank="1" showInputMessage="1" showErrorMessage="1" sqref="A7:A56" xr:uid="{852A6AF3-1F7B-4F18-9F19-78530BD43C35}">
      <formula1>"Field, File, Remote Field"</formula1>
    </dataValidation>
  </dataValidations>
  <pageMargins left="0.7" right="0.7" top="0.75" bottom="0.75" header="0.3" footer="0.3"/>
  <pageSetup orientation="portrait" r:id="rId1"/>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expression" priority="1" id="{8915853F-AF77-49CF-BA4A-971989BB5E52}">
            <xm:f>COUNTIF(_xlfn.ANCHORARRAY(Reference!$E$3),E7)&lt;1</xm:f>
            <x14:dxf>
              <font>
                <b/>
                <i val="0"/>
                <strike/>
                <color rgb="FFC00000"/>
              </font>
            </x14:dxf>
          </x14:cfRule>
          <xm:sqref>E7:F56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9819DC6F-EB0B-47AE-8889-F11129B2A55D}">
          <x14:formula1>
            <xm:f>_xlfn.ANCHORARRAY(Reference!$E$3)</xm:f>
          </x14:formula1>
          <xm:sqref>E7:F56</xm:sqref>
        </x14:dataValidation>
        <x14:dataValidation type="list" allowBlank="1" showInputMessage="1" showErrorMessage="1" xr:uid="{7439E42B-883C-4E1E-96AB-01228724A4AF}">
          <x14:formula1>
            <xm:f>Reference!$I$3:$I$4</xm:f>
          </x14:formula1>
          <xm:sqref>D7:D56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8E09E-24F3-4E07-957A-867A57B77D86}">
  <dimension ref="B1:P14"/>
  <sheetViews>
    <sheetView workbookViewId="0">
      <selection activeCell="E20" sqref="E20"/>
    </sheetView>
  </sheetViews>
  <sheetFormatPr defaultRowHeight="15" x14ac:dyDescent="0.25"/>
  <cols>
    <col min="1" max="1" width="9.140625" style="4"/>
    <col min="2" max="2" width="30.7109375" style="4" bestFit="1" customWidth="1"/>
    <col min="3" max="3" width="98.140625" style="4" bestFit="1" customWidth="1"/>
    <col min="4" max="4" width="9.140625" style="4"/>
    <col min="5" max="5" width="17.42578125" style="4" bestFit="1" customWidth="1"/>
    <col min="6" max="6" width="9.140625" style="4"/>
    <col min="7" max="7" width="9.7109375" style="4" bestFit="1" customWidth="1"/>
    <col min="8" max="8" width="9.140625" style="4"/>
    <col min="9" max="9" width="18.5703125" style="4" bestFit="1" customWidth="1"/>
    <col min="10" max="10" width="18.28515625" style="4" bestFit="1" customWidth="1"/>
    <col min="11" max="11" width="32.140625" style="4" bestFit="1" customWidth="1"/>
    <col min="12" max="12" width="9.140625" style="4"/>
    <col min="13" max="13" width="21.85546875" style="4" bestFit="1" customWidth="1"/>
    <col min="14" max="14" width="9.140625" style="4"/>
    <col min="15" max="15" width="17" style="4" customWidth="1"/>
    <col min="16" max="16" width="12.42578125" style="4" bestFit="1" customWidth="1"/>
    <col min="17" max="16384" width="9.140625" style="4"/>
  </cols>
  <sheetData>
    <row r="1" spans="2:16" ht="15.75" thickBot="1" x14ac:dyDescent="0.3">
      <c r="I1" s="159" t="s">
        <v>97</v>
      </c>
      <c r="J1" s="160"/>
      <c r="K1" s="161"/>
    </row>
    <row r="2" spans="2:16" ht="30.75" thickBot="1" x14ac:dyDescent="0.3">
      <c r="B2" s="4" t="s">
        <v>96</v>
      </c>
      <c r="C2" s="4" t="s">
        <v>20</v>
      </c>
      <c r="E2" s="26" t="s">
        <v>95</v>
      </c>
      <c r="G2" s="25" t="s">
        <v>27</v>
      </c>
      <c r="I2" s="27" t="s">
        <v>36</v>
      </c>
      <c r="J2" s="27" t="s">
        <v>37</v>
      </c>
      <c r="K2" s="27" t="s">
        <v>38</v>
      </c>
      <c r="M2" s="26" t="s">
        <v>44</v>
      </c>
      <c r="O2" s="4" t="s">
        <v>135</v>
      </c>
      <c r="P2" s="4" t="s">
        <v>136</v>
      </c>
    </row>
    <row r="3" spans="2:16" ht="15.75" thickBot="1" x14ac:dyDescent="0.3">
      <c r="B3" s="4" t="s">
        <v>30</v>
      </c>
      <c r="C3" s="4" t="s">
        <v>117</v>
      </c>
      <c r="E3" s="4" t="e" cm="1" vm="1">
        <f t="array" ref="E3">_xlfn._xlws.SORT(_xlfn.UNIQUE(_xlfn._xlws.FILTER(Table1[Rater/RFI Name],Table1[Rater/RFI Name]&lt;&gt;"")))</f>
        <v>#VALUE!</v>
      </c>
      <c r="G3" s="24">
        <f ca="1">TODAY()</f>
        <v>45926</v>
      </c>
      <c r="I3" s="28" t="s">
        <v>35</v>
      </c>
      <c r="J3" s="29">
        <v>0.75</v>
      </c>
      <c r="K3" s="30">
        <v>0.8</v>
      </c>
      <c r="M3" s="4" t="s">
        <v>45</v>
      </c>
    </row>
    <row r="4" spans="2:16" ht="15.75" thickBot="1" x14ac:dyDescent="0.3">
      <c r="B4" s="4" t="s">
        <v>17</v>
      </c>
      <c r="C4" s="4" t="s">
        <v>48</v>
      </c>
      <c r="I4" s="31" t="s">
        <v>43</v>
      </c>
      <c r="J4" s="32">
        <v>0.75</v>
      </c>
      <c r="K4" s="33" t="s">
        <v>39</v>
      </c>
      <c r="M4" s="4" t="s">
        <v>46</v>
      </c>
    </row>
    <row r="5" spans="2:16" x14ac:dyDescent="0.25">
      <c r="B5" s="4" t="s">
        <v>18</v>
      </c>
      <c r="C5" s="4" t="s">
        <v>71</v>
      </c>
      <c r="G5" s="4" t="str">
        <f>"1/1/"&amp;YEAR('Instructions &amp; SetUp'!$C$5)</f>
        <v>1/1/2026</v>
      </c>
    </row>
    <row r="6" spans="2:16" x14ac:dyDescent="0.25">
      <c r="B6" s="4" t="s">
        <v>19</v>
      </c>
      <c r="C6" s="4" t="s">
        <v>28</v>
      </c>
    </row>
    <row r="7" spans="2:16" x14ac:dyDescent="0.25">
      <c r="B7" s="4" t="s">
        <v>29</v>
      </c>
      <c r="C7" s="4" t="s">
        <v>112</v>
      </c>
    </row>
    <row r="8" spans="2:16" x14ac:dyDescent="0.25">
      <c r="B8" s="4" t="s">
        <v>73</v>
      </c>
      <c r="C8" s="4" t="s">
        <v>113</v>
      </c>
    </row>
    <row r="9" spans="2:16" x14ac:dyDescent="0.25">
      <c r="B9" s="4" t="s">
        <v>99</v>
      </c>
      <c r="C9" s="4" t="s">
        <v>118</v>
      </c>
    </row>
    <row r="10" spans="2:16" x14ac:dyDescent="0.25">
      <c r="B10" s="4" t="s">
        <v>110</v>
      </c>
      <c r="C10" s="4" t="s">
        <v>111</v>
      </c>
    </row>
    <row r="13" spans="2:16" x14ac:dyDescent="0.25">
      <c r="J13" s="5"/>
    </row>
    <row r="14" spans="2:16" x14ac:dyDescent="0.25">
      <c r="J14" s="5"/>
    </row>
  </sheetData>
  <sheetProtection algorithmName="SHA-512" hashValue="dLn3Zk7yCJ5LH5LIYT6J+iHw6+K1q+wF/Ntm30KQsN03OyevLi+oMs0nMEAzYhjJuXQGLUyXBfhcRPg9lq5QAQ==" saltValue="ydW0UzyvXl6Plew6JHxUZw==" spinCount="100000" sheet="1" objects="1" scenarios="1"/>
  <mergeCells count="1">
    <mergeCell ref="I1:K1"/>
  </mergeCell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bbfd1d4-1235-4b95-aba3-50f04adc95eb">
      <Terms xmlns="http://schemas.microsoft.com/office/infopath/2007/PartnerControls"/>
    </lcf76f155ced4ddcb4097134ff3c332f>
    <TaxCatchAll xmlns="9e8079b4-78ae-4742-859e-5bcc04b80a1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732F25AFDDAE949B606507F88FCB40D" ma:contentTypeVersion="16" ma:contentTypeDescription="Create a new document." ma:contentTypeScope="" ma:versionID="d8a249fa12f9e29216613c072d3c2674">
  <xsd:schema xmlns:xsd="http://www.w3.org/2001/XMLSchema" xmlns:xs="http://www.w3.org/2001/XMLSchema" xmlns:p="http://schemas.microsoft.com/office/2006/metadata/properties" xmlns:ns2="ebbfd1d4-1235-4b95-aba3-50f04adc95eb" xmlns:ns3="9e8079b4-78ae-4742-859e-5bcc04b80a11" targetNamespace="http://schemas.microsoft.com/office/2006/metadata/properties" ma:root="true" ma:fieldsID="9c7583804a2d764dd0ca5d1c883d11f4" ns2:_="" ns3:_="">
    <xsd:import namespace="ebbfd1d4-1235-4b95-aba3-50f04adc95eb"/>
    <xsd:import namespace="9e8079b4-78ae-4742-859e-5bcc04b80a1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bfd1d4-1235-4b95-aba3-50f04adc95e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6766909-d662-4355-ad24-1f504daf1fed"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e8079b4-78ae-4742-859e-5bcc04b80a11"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807e4782-d985-46c6-b55a-6f8838839c2d}" ma:internalName="TaxCatchAll" ma:showField="CatchAllData" ma:web="9e8079b4-78ae-4742-859e-5bcc04b80a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03229C7-8293-4AE7-8C35-EC61AC151A1B}">
  <ds:schemaRefs>
    <ds:schemaRef ds:uri="http://schemas.microsoft.com/office/2006/metadata/properties"/>
    <ds:schemaRef ds:uri="http://schemas.microsoft.com/office/infopath/2007/PartnerControls"/>
    <ds:schemaRef ds:uri="ebbfd1d4-1235-4b95-aba3-50f04adc95eb"/>
    <ds:schemaRef ds:uri="9e8079b4-78ae-4742-859e-5bcc04b80a11"/>
  </ds:schemaRefs>
</ds:datastoreItem>
</file>

<file path=customXml/itemProps2.xml><?xml version="1.0" encoding="utf-8"?>
<ds:datastoreItem xmlns:ds="http://schemas.openxmlformats.org/officeDocument/2006/customXml" ds:itemID="{89273636-AD45-469E-9ECF-7DC6AA6FE7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bfd1d4-1235-4b95-aba3-50f04adc95eb"/>
    <ds:schemaRef ds:uri="9e8079b4-78ae-4742-859e-5bcc04b80a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3EABA3C-D317-4EE4-AA84-784F7C9FF13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 &amp; SetUp</vt:lpstr>
      <vt:lpstr>Eligibilty Tracker</vt:lpstr>
      <vt:lpstr>QA Log</vt:lpstr>
      <vt:lpstr>Reference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Jordi Kimbrough</dc:creator>
  <cp:lastModifiedBy>Jordi Kimbrough</cp:lastModifiedBy>
  <dcterms:created xsi:type="dcterms:W3CDTF">2025-09-10T16:00:37Z</dcterms:created>
  <dcterms:modified xsi:type="dcterms:W3CDTF">2025-09-26T19:31:15Z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0x0101007732F25AFDDAE949B606507F88FCB40D</vt:lpwstr>
  </property>
  <property fmtid="{D5CDD505-2E9C-101B-9397-08002B2CF9AE}" pid="3" name="MediaServiceImageTags">
    <vt:lpwstr/>
  </property>
</Properties>
</file>