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Fairey\Documents\resnet\Committees\SDC300\subcommittees\Calcs\IDRs\mechVent\"/>
    </mc:Choice>
  </mc:AlternateContent>
  <bookViews>
    <workbookView xWindow="0" yWindow="0" windowWidth="15870" windowHeight="7250"/>
  </bookViews>
  <sheets>
    <sheet name="Project" sheetId="2" r:id="rId1"/>
  </sheets>
  <definedNames>
    <definedName name="CFA">Project!$K$10</definedName>
    <definedName name="Nbr">Project!$K$11</definedName>
    <definedName name="Qfan">Project!$K$14</definedName>
    <definedName name="Qinf">Project!$K$12</definedName>
    <definedName name="Qtot">Project!$K$13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C24" i="2"/>
  <c r="D23" i="2" l="1"/>
  <c r="D24" i="2" s="1"/>
  <c r="K13" i="2" l="1"/>
  <c r="K14" i="2" s="1"/>
  <c r="H18" i="2" l="1"/>
  <c r="M22" i="2" l="1"/>
  <c r="H22" i="2" l="1"/>
  <c r="H21" i="2"/>
  <c r="H24" i="2"/>
  <c r="H23" i="2" s="1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4" i="2"/>
  <c r="M13" i="2"/>
  <c r="M12" i="2"/>
  <c r="M11" i="2"/>
  <c r="M10" i="2"/>
  <c r="M9" i="2"/>
  <c r="M8" i="2"/>
  <c r="M7" i="2"/>
  <c r="M6" i="2"/>
  <c r="M5" i="2"/>
  <c r="M46" i="2" l="1"/>
</calcChain>
</file>

<file path=xl/sharedStrings.xml><?xml version="1.0" encoding="utf-8"?>
<sst xmlns="http://schemas.openxmlformats.org/spreadsheetml/2006/main" count="80" uniqueCount="80">
  <si>
    <t>Input data is REQUIRED for all yellow-highlighted fields</t>
  </si>
  <si>
    <t>flags</t>
  </si>
  <si>
    <t xml:space="preserve">Errors </t>
  </si>
  <si>
    <t>Rater Information:</t>
  </si>
  <si>
    <t>HERS Software Tool:</t>
  </si>
  <si>
    <t>No Rater Name</t>
  </si>
  <si>
    <t>Rater Name</t>
  </si>
  <si>
    <t>Name</t>
  </si>
  <si>
    <t>No Rater ID</t>
  </si>
  <si>
    <t>Rater RESNET ID</t>
  </si>
  <si>
    <t>Version</t>
  </si>
  <si>
    <t>No Provider Name</t>
  </si>
  <si>
    <t>QA Provider Name</t>
  </si>
  <si>
    <t>Home Characteristics:</t>
  </si>
  <si>
    <t>No Provider ID</t>
  </si>
  <si>
    <t>QA Provider RESNET ID</t>
  </si>
  <si>
    <t>Cond. Floor Area (CFA in ft2)</t>
  </si>
  <si>
    <t>No Software Name</t>
  </si>
  <si>
    <t>Home Location:</t>
  </si>
  <si>
    <t>Number bedrooms (Nbr)</t>
  </si>
  <si>
    <t>No software version</t>
  </si>
  <si>
    <t>Street Address</t>
  </si>
  <si>
    <t>No street address</t>
  </si>
  <si>
    <t>City Name</t>
  </si>
  <si>
    <t>No city name</t>
  </si>
  <si>
    <t>State Name</t>
  </si>
  <si>
    <t>No state name</t>
  </si>
  <si>
    <t>Zip Code</t>
  </si>
  <si>
    <t>No Zip Code entry</t>
  </si>
  <si>
    <t>No CFA entry</t>
  </si>
  <si>
    <t>No Nbr entry</t>
  </si>
  <si>
    <t>No Nfl entry</t>
  </si>
  <si>
    <t>No basement entry</t>
  </si>
  <si>
    <t>No TMY entry</t>
  </si>
  <si>
    <t>No Avg. Temp entry</t>
  </si>
  <si>
    <t>No DWHR mfg</t>
  </si>
  <si>
    <t>No DWHR model</t>
  </si>
  <si>
    <t>No baths connected entry</t>
  </si>
  <si>
    <t>No equal flow entry</t>
  </si>
  <si>
    <t>No DWHR eff entry</t>
  </si>
  <si>
    <t>No fixture entry</t>
  </si>
  <si>
    <t>No Rated heating EC</t>
  </si>
  <si>
    <t>No Rated cooling EC</t>
  </si>
  <si>
    <t>No Rated hot water EC</t>
  </si>
  <si>
    <t>No Rated Lgt &amp; Apl EC</t>
  </si>
  <si>
    <t>No heating fuel type</t>
  </si>
  <si>
    <t>No cooling fuel type</t>
  </si>
  <si>
    <t>No hot water fuel type</t>
  </si>
  <si>
    <t>No heating MEPR</t>
  </si>
  <si>
    <t>No cooling MEPR</t>
  </si>
  <si>
    <t>No hot water MEPR</t>
  </si>
  <si>
    <t>No Ref heating EC</t>
  </si>
  <si>
    <t>No Ref cooling EC</t>
  </si>
  <si>
    <t>No Ref hot water EC</t>
  </si>
  <si>
    <t>No Ref Lgt &amp; Apl EC</t>
  </si>
  <si>
    <t>No Ref heating Load</t>
  </si>
  <si>
    <t>No Ref cooling Load</t>
  </si>
  <si>
    <t>No Ref hot water Load</t>
  </si>
  <si>
    <r>
      <rPr>
        <sz val="11"/>
        <color theme="1"/>
        <rFont val="Calibri"/>
        <family val="2"/>
        <scheme val="minor"/>
      </rPr>
      <t>∑</t>
    </r>
    <r>
      <rPr>
        <sz val="12.1"/>
        <color theme="1"/>
        <rFont val="Calibri"/>
        <family val="2"/>
        <scheme val="minor"/>
      </rPr>
      <t xml:space="preserve"> errors</t>
    </r>
  </si>
  <si>
    <t>Multiple Ventilation System Calculator</t>
  </si>
  <si>
    <t>Run Time (hours/day)</t>
  </si>
  <si>
    <t>Exh/Sup</t>
  </si>
  <si>
    <t>Run Time Fraction (%)</t>
  </si>
  <si>
    <t>Measured fan flow rate (cfm)</t>
  </si>
  <si>
    <t>System fan power (watts)</t>
  </si>
  <si>
    <t>Infiltration Rate (Qinf)</t>
  </si>
  <si>
    <t>62.2 Total vent rate (Qtot)</t>
  </si>
  <si>
    <t>Fan flow rate (Qfan)</t>
  </si>
  <si>
    <t>Bal</t>
  </si>
  <si>
    <t>Combined</t>
  </si>
  <si>
    <t>Adjusted Sensible Recovery Effectiveness (%)</t>
  </si>
  <si>
    <t>Adjusted Total Recovery Effectiveness (%)</t>
  </si>
  <si>
    <t>Normalized Fan Power (W/cfm)</t>
  </si>
  <si>
    <t>HRV/ERV</t>
  </si>
  <si>
    <t>CFIS</t>
  </si>
  <si>
    <t>Calculator input fields are light blue</t>
  </si>
  <si>
    <t>Values in light green cells are software input values for the combined system which is to be entered into the software as a single continuous simple balanced system.</t>
  </si>
  <si>
    <t>This page must be completed, printed and submitted with software results to the Rating provider to take credit for the combined system</t>
  </si>
  <si>
    <t>Multi Ventilation System Calculator</t>
  </si>
  <si>
    <t>Parameters: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</si>
</sst>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.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indent="2"/>
    </xf>
    <xf numFmtId="0" fontId="0" fillId="0" borderId="0" xfId="0" applyAlignment="1">
      <alignment horizontal="left" indent="2"/>
    </xf>
    <xf numFmtId="0" fontId="0" fillId="0" borderId="8" xfId="0" applyFill="1" applyBorder="1" applyAlignment="1" applyProtection="1">
      <alignment horizontal="left"/>
    </xf>
    <xf numFmtId="0" fontId="5" fillId="0" borderId="0" xfId="0" applyFont="1" applyAlignment="1">
      <alignment horizontal="left" indent="1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Protection="1">
      <protection locked="0"/>
    </xf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 indent="1"/>
    </xf>
    <xf numFmtId="0" fontId="0" fillId="0" borderId="0" xfId="0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2" fontId="7" fillId="0" borderId="0" xfId="0" applyNumberFormat="1" applyFont="1" applyFill="1" applyBorder="1" applyProtection="1">
      <protection locked="0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7" fillId="0" borderId="0" xfId="0" applyFont="1" applyFill="1" applyBorder="1"/>
    <xf numFmtId="164" fontId="8" fillId="0" borderId="0" xfId="0" applyNumberFormat="1" applyFont="1" applyFill="1" applyBorder="1" applyAlignment="1">
      <alignment horizontal="right" indent="1"/>
    </xf>
    <xf numFmtId="164" fontId="8" fillId="0" borderId="0" xfId="0" applyNumberFormat="1" applyFont="1" applyFill="1" applyBorder="1" applyAlignment="1">
      <alignment horizontal="right" vertical="center" indent="1"/>
    </xf>
    <xf numFmtId="1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left" indent="1"/>
    </xf>
    <xf numFmtId="9" fontId="7" fillId="4" borderId="12" xfId="0" applyNumberFormat="1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0" xfId="0" applyFill="1" applyBorder="1" applyAlignment="1" applyProtection="1">
      <alignment horizontal="left"/>
    </xf>
    <xf numFmtId="0" fontId="6" fillId="0" borderId="10" xfId="0" applyFont="1" applyFill="1" applyBorder="1" applyAlignment="1">
      <alignment horizontal="center"/>
    </xf>
    <xf numFmtId="2" fontId="7" fillId="0" borderId="7" xfId="0" applyNumberFormat="1" applyFont="1" applyFill="1" applyBorder="1" applyAlignment="1" applyProtection="1"/>
    <xf numFmtId="0" fontId="7" fillId="0" borderId="0" xfId="0" applyFont="1" applyFill="1" applyBorder="1" applyAlignment="1">
      <alignment horizontal="left" indent="2"/>
    </xf>
    <xf numFmtId="1" fontId="0" fillId="0" borderId="7" xfId="0" applyNumberFormat="1" applyFill="1" applyBorder="1" applyAlignment="1" applyProtection="1">
      <alignment horizontal="center"/>
    </xf>
    <xf numFmtId="1" fontId="6" fillId="0" borderId="7" xfId="0" applyNumberFormat="1" applyFont="1" applyFill="1" applyBorder="1" applyAlignment="1" applyProtection="1">
      <alignment horizontal="center"/>
    </xf>
    <xf numFmtId="164" fontId="0" fillId="0" borderId="7" xfId="0" applyNumberFormat="1" applyFill="1" applyBorder="1" applyAlignment="1" applyProtection="1"/>
    <xf numFmtId="164" fontId="0" fillId="0" borderId="17" xfId="0" applyNumberFormat="1" applyFill="1" applyBorder="1" applyAlignment="1" applyProtection="1"/>
    <xf numFmtId="164" fontId="0" fillId="0" borderId="11" xfId="0" applyNumberFormat="1" applyFill="1" applyBorder="1" applyAlignment="1" applyProtection="1"/>
    <xf numFmtId="164" fontId="0" fillId="0" borderId="21" xfId="0" applyNumberFormat="1" applyFill="1" applyBorder="1" applyAlignment="1" applyProtection="1"/>
    <xf numFmtId="164" fontId="7" fillId="0" borderId="22" xfId="0" applyNumberFormat="1" applyFont="1" applyFill="1" applyBorder="1" applyAlignment="1" applyProtection="1"/>
    <xf numFmtId="164" fontId="0" fillId="0" borderId="22" xfId="0" applyNumberFormat="1" applyFill="1" applyBorder="1" applyAlignment="1" applyProtection="1"/>
    <xf numFmtId="164" fontId="0" fillId="0" borderId="23" xfId="0" applyNumberFormat="1" applyFill="1" applyBorder="1" applyAlignment="1" applyProtection="1"/>
    <xf numFmtId="164" fontId="0" fillId="4" borderId="13" xfId="0" applyNumberFormat="1" applyFill="1" applyBorder="1" applyAlignment="1">
      <alignment horizontal="center"/>
    </xf>
    <xf numFmtId="0" fontId="1" fillId="0" borderId="18" xfId="0" applyFont="1" applyFill="1" applyBorder="1" applyAlignment="1" applyProtection="1">
      <alignment horizontal="right"/>
    </xf>
    <xf numFmtId="0" fontId="1" fillId="0" borderId="19" xfId="0" applyFont="1" applyFill="1" applyBorder="1" applyAlignment="1" applyProtection="1">
      <alignment horizontal="right"/>
    </xf>
    <xf numFmtId="0" fontId="1" fillId="0" borderId="20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Protection="1"/>
    <xf numFmtId="9" fontId="0" fillId="0" borderId="7" xfId="0" applyNumberFormat="1" applyFill="1" applyBorder="1" applyAlignment="1" applyProtection="1"/>
    <xf numFmtId="9" fontId="0" fillId="0" borderId="11" xfId="0" applyNumberFormat="1" applyFill="1" applyBorder="1" applyProtection="1"/>
    <xf numFmtId="9" fontId="0" fillId="0" borderId="11" xfId="0" applyNumberForma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/>
    <xf numFmtId="0" fontId="7" fillId="4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indent="1"/>
    </xf>
    <xf numFmtId="0" fontId="0" fillId="5" borderId="16" xfId="0" applyFill="1" applyBorder="1" applyAlignment="1" applyProtection="1">
      <protection locked="0"/>
    </xf>
    <xf numFmtId="0" fontId="0" fillId="5" borderId="9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9" fontId="0" fillId="5" borderId="17" xfId="0" applyNumberFormat="1" applyFill="1" applyBorder="1" applyAlignment="1" applyProtection="1">
      <protection locked="0"/>
    </xf>
    <xf numFmtId="9" fontId="0" fillId="5" borderId="7" xfId="0" applyNumberFormat="1" applyFill="1" applyBorder="1" applyAlignment="1" applyProtection="1">
      <protection locked="0"/>
    </xf>
    <xf numFmtId="9" fontId="7" fillId="5" borderId="7" xfId="0" applyNumberFormat="1" applyFont="1" applyFill="1" applyBorder="1" applyAlignment="1" applyProtection="1">
      <protection locked="0"/>
    </xf>
    <xf numFmtId="9" fontId="0" fillId="5" borderId="11" xfId="0" applyNumberFormat="1" applyFill="1" applyBorder="1" applyProtection="1">
      <protection locked="0"/>
    </xf>
    <xf numFmtId="2" fontId="0" fillId="5" borderId="17" xfId="0" applyNumberFormat="1" applyFill="1" applyBorder="1" applyAlignment="1" applyProtection="1">
      <protection locked="0"/>
    </xf>
    <xf numFmtId="2" fontId="0" fillId="5" borderId="7" xfId="0" applyNumberFormat="1" applyFill="1" applyBorder="1" applyAlignment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 indent="1"/>
    </xf>
    <xf numFmtId="2" fontId="7" fillId="4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4" xfId="0" applyFill="1" applyBorder="1" applyAlignment="1">
      <alignment horizontal="left" vertical="center" wrapText="1" indent="1"/>
    </xf>
    <xf numFmtId="0" fontId="0" fillId="4" borderId="25" xfId="0" applyFill="1" applyBorder="1" applyAlignment="1">
      <alignment horizontal="left" vertical="center" wrapText="1" indent="1"/>
    </xf>
    <xf numFmtId="0" fontId="0" fillId="4" borderId="0" xfId="0" applyFill="1" applyBorder="1" applyAlignment="1">
      <alignment horizontal="left" vertical="center" wrapText="1" indent="1"/>
    </xf>
    <xf numFmtId="0" fontId="0" fillId="4" borderId="26" xfId="0" applyFill="1" applyBorder="1" applyAlignment="1">
      <alignment horizontal="left" vertical="center" wrapText="1" indent="1"/>
    </xf>
    <xf numFmtId="0" fontId="0" fillId="4" borderId="8" xfId="0" applyFill="1" applyBorder="1" applyAlignment="1">
      <alignment horizontal="left" vertical="center" wrapText="1" indent="1"/>
    </xf>
    <xf numFmtId="0" fontId="0" fillId="4" borderId="27" xfId="0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6"/>
  <sheetViews>
    <sheetView tabSelected="1" zoomScaleNormal="100" workbookViewId="0">
      <selection activeCell="B2" sqref="B2:K2"/>
    </sheetView>
  </sheetViews>
  <sheetFormatPr defaultRowHeight="14.5" x14ac:dyDescent="0.35"/>
  <cols>
    <col min="1" max="1" width="0.81640625" customWidth="1"/>
    <col min="2" max="2" width="40.36328125" customWidth="1"/>
    <col min="3" max="3" width="8.81640625" customWidth="1"/>
    <col min="7" max="7" width="2.6328125" customWidth="1"/>
    <col min="8" max="8" width="14.6328125" customWidth="1"/>
    <col min="9" max="9" width="10.6328125" customWidth="1"/>
    <col min="12" max="12" width="30.36328125" customWidth="1"/>
    <col min="13" max="13" width="8.81640625" hidden="1" customWidth="1"/>
    <col min="14" max="14" width="22.54296875" hidden="1" customWidth="1"/>
  </cols>
  <sheetData>
    <row r="1" spans="2:26" s="2" customFormat="1" ht="4" customHeight="1" thickBot="1" x14ac:dyDescent="0.4"/>
    <row r="2" spans="2:26" ht="21.5" customHeight="1" thickBot="1" x14ac:dyDescent="0.6">
      <c r="B2" s="91" t="s">
        <v>59</v>
      </c>
      <c r="C2" s="92"/>
      <c r="D2" s="92"/>
      <c r="E2" s="92"/>
      <c r="F2" s="92"/>
      <c r="G2" s="92"/>
      <c r="H2" s="92"/>
      <c r="I2" s="92"/>
      <c r="J2" s="92"/>
      <c r="K2" s="93"/>
    </row>
    <row r="3" spans="2:26" s="2" customFormat="1" ht="4" customHeight="1" thickBot="1" x14ac:dyDescent="0.6"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2:26" s="2" customFormat="1" ht="16" customHeight="1" thickBot="1" x14ac:dyDescent="0.5">
      <c r="B4" s="1"/>
      <c r="C4" s="94" t="s">
        <v>0</v>
      </c>
      <c r="D4" s="95"/>
      <c r="E4" s="95"/>
      <c r="F4" s="95"/>
      <c r="G4" s="95"/>
      <c r="H4" s="96"/>
      <c r="I4" s="1"/>
      <c r="J4" s="1"/>
      <c r="K4" s="1"/>
      <c r="M4" s="3" t="s">
        <v>1</v>
      </c>
      <c r="N4" s="4" t="s">
        <v>2</v>
      </c>
    </row>
    <row r="5" spans="2:26" x14ac:dyDescent="0.35">
      <c r="B5" s="5" t="s">
        <v>3</v>
      </c>
      <c r="H5" s="6" t="s">
        <v>4</v>
      </c>
      <c r="M5" s="3">
        <f>IF(C6="",1,0)</f>
        <v>1</v>
      </c>
      <c r="N5" s="4" t="s">
        <v>5</v>
      </c>
      <c r="Y5" s="7"/>
      <c r="Z5" s="7"/>
    </row>
    <row r="6" spans="2:26" x14ac:dyDescent="0.35">
      <c r="B6" s="8" t="s">
        <v>6</v>
      </c>
      <c r="C6" s="97"/>
      <c r="D6" s="98"/>
      <c r="E6" s="99"/>
      <c r="H6" s="9" t="s">
        <v>7</v>
      </c>
      <c r="I6" s="100"/>
      <c r="J6" s="101"/>
      <c r="K6" s="102"/>
      <c r="M6" s="3">
        <f>IF(C7="",1,0)</f>
        <v>1</v>
      </c>
      <c r="N6" s="4" t="s">
        <v>8</v>
      </c>
      <c r="Y6" s="7"/>
      <c r="Z6" s="7"/>
    </row>
    <row r="7" spans="2:26" x14ac:dyDescent="0.35">
      <c r="B7" s="8" t="s">
        <v>9</v>
      </c>
      <c r="C7" s="97"/>
      <c r="D7" s="99"/>
      <c r="H7" s="9" t="s">
        <v>10</v>
      </c>
      <c r="I7" s="100"/>
      <c r="J7" s="102"/>
      <c r="M7" s="3">
        <f>IF(C8="",1,0)</f>
        <v>1</v>
      </c>
      <c r="N7" s="4" t="s">
        <v>11</v>
      </c>
    </row>
    <row r="8" spans="2:26" x14ac:dyDescent="0.35">
      <c r="B8" s="8" t="s">
        <v>12</v>
      </c>
      <c r="C8" s="97"/>
      <c r="D8" s="98"/>
      <c r="E8" s="98"/>
      <c r="F8" s="99"/>
      <c r="M8" s="3">
        <f>IF(C9="",1,0)</f>
        <v>1</v>
      </c>
      <c r="N8" s="4" t="s">
        <v>14</v>
      </c>
    </row>
    <row r="9" spans="2:26" x14ac:dyDescent="0.35">
      <c r="B9" s="8" t="s">
        <v>15</v>
      </c>
      <c r="C9" s="97"/>
      <c r="D9" s="99"/>
      <c r="H9" s="6" t="s">
        <v>13</v>
      </c>
      <c r="M9" s="3">
        <f>IF(I6="",1,0)</f>
        <v>1</v>
      </c>
      <c r="N9" s="4" t="s">
        <v>17</v>
      </c>
    </row>
    <row r="10" spans="2:26" x14ac:dyDescent="0.35">
      <c r="B10" s="6" t="s">
        <v>18</v>
      </c>
      <c r="C10" s="10"/>
      <c r="H10" s="9" t="s">
        <v>16</v>
      </c>
      <c r="K10" s="76"/>
      <c r="M10" s="3">
        <f>IF(I7="",1,0)</f>
        <v>1</v>
      </c>
      <c r="N10" s="4" t="s">
        <v>20</v>
      </c>
    </row>
    <row r="11" spans="2:26" x14ac:dyDescent="0.35">
      <c r="B11" s="9" t="s">
        <v>21</v>
      </c>
      <c r="C11" s="97"/>
      <c r="D11" s="98"/>
      <c r="E11" s="98"/>
      <c r="F11" s="99"/>
      <c r="H11" s="9" t="s">
        <v>19</v>
      </c>
      <c r="K11" s="76"/>
      <c r="L11" s="11"/>
      <c r="M11" s="3">
        <f>IF(C11="",1,0)</f>
        <v>1</v>
      </c>
      <c r="N11" s="4" t="s">
        <v>22</v>
      </c>
    </row>
    <row r="12" spans="2:26" x14ac:dyDescent="0.35">
      <c r="B12" s="9" t="s">
        <v>23</v>
      </c>
      <c r="C12" s="97"/>
      <c r="D12" s="98"/>
      <c r="E12" s="99"/>
      <c r="H12" s="9" t="s">
        <v>65</v>
      </c>
      <c r="K12" s="76"/>
      <c r="L12" s="11"/>
      <c r="M12" s="3">
        <f>IF(C12="",1,0)</f>
        <v>1</v>
      </c>
      <c r="N12" s="4" t="s">
        <v>24</v>
      </c>
    </row>
    <row r="13" spans="2:26" x14ac:dyDescent="0.35">
      <c r="B13" s="9" t="s">
        <v>25</v>
      </c>
      <c r="C13" s="97"/>
      <c r="D13" s="99"/>
      <c r="H13" s="9" t="s">
        <v>66</v>
      </c>
      <c r="K13" s="44" t="str">
        <f>IF(CFA&gt;0,0.03*CFA+7.5*(Nbr+1),"")</f>
        <v/>
      </c>
      <c r="M13" s="3">
        <f>IF(C13="",1,0)</f>
        <v>1</v>
      </c>
      <c r="N13" s="4" t="s">
        <v>26</v>
      </c>
    </row>
    <row r="14" spans="2:26" x14ac:dyDescent="0.35">
      <c r="B14" s="9" t="s">
        <v>27</v>
      </c>
      <c r="C14" s="37"/>
      <c r="D14" s="13"/>
      <c r="H14" s="43" t="s">
        <v>67</v>
      </c>
      <c r="I14" s="12"/>
      <c r="J14" s="12"/>
      <c r="K14" s="45" t="str">
        <f>IF(CFA&gt;0,Qtot-Qinf,"")</f>
        <v/>
      </c>
      <c r="M14" s="3">
        <f>IF(C14="",1,0)</f>
        <v>1</v>
      </c>
      <c r="N14" s="4" t="s">
        <v>28</v>
      </c>
    </row>
    <row r="15" spans="2:26" ht="15" thickBot="1" x14ac:dyDescent="0.4">
      <c r="C15" s="40"/>
      <c r="D15" s="57"/>
      <c r="E15" s="58"/>
      <c r="F15" s="58"/>
      <c r="H15" s="20"/>
      <c r="I15" s="21"/>
      <c r="J15" s="22"/>
      <c r="K15" s="22"/>
      <c r="M15" s="3"/>
      <c r="N15" s="4"/>
    </row>
    <row r="16" spans="2:26" ht="15" thickBot="1" x14ac:dyDescent="0.4">
      <c r="B16" s="5" t="s">
        <v>78</v>
      </c>
      <c r="C16" s="88" t="s">
        <v>75</v>
      </c>
      <c r="D16" s="89"/>
      <c r="E16" s="89"/>
      <c r="F16" s="90"/>
      <c r="H16" s="20"/>
      <c r="I16" s="21"/>
      <c r="J16" s="22"/>
      <c r="K16" s="22"/>
      <c r="M16" s="3"/>
      <c r="N16" s="4"/>
    </row>
    <row r="17" spans="2:14" ht="15" thickBot="1" x14ac:dyDescent="0.4">
      <c r="B17" s="77" t="s">
        <v>79</v>
      </c>
      <c r="C17" s="54" t="s">
        <v>73</v>
      </c>
      <c r="D17" s="55" t="s">
        <v>74</v>
      </c>
      <c r="E17" s="55" t="s">
        <v>61</v>
      </c>
      <c r="F17" s="56" t="s">
        <v>68</v>
      </c>
      <c r="H17" s="41" t="s">
        <v>69</v>
      </c>
      <c r="I17" s="24"/>
      <c r="J17" s="25"/>
      <c r="K17" s="25"/>
      <c r="M17" s="3">
        <f>IF(K10="",1,0)</f>
        <v>1</v>
      </c>
      <c r="N17" s="4" t="s">
        <v>29</v>
      </c>
    </row>
    <row r="18" spans="2:14" x14ac:dyDescent="0.35">
      <c r="B18" s="38" t="s">
        <v>63</v>
      </c>
      <c r="C18" s="66"/>
      <c r="D18" s="67"/>
      <c r="E18" s="67"/>
      <c r="F18" s="68"/>
      <c r="H18" s="36">
        <f>(C18*C19)+(D18*D19)+(E18*E19)+(F18*F19)</f>
        <v>0</v>
      </c>
      <c r="I18" s="78" t="s">
        <v>76</v>
      </c>
      <c r="J18" s="79"/>
      <c r="K18" s="80"/>
      <c r="M18" s="3">
        <f>IF(K11="",1,0)</f>
        <v>1</v>
      </c>
      <c r="N18" s="4" t="s">
        <v>30</v>
      </c>
    </row>
    <row r="19" spans="2:14" x14ac:dyDescent="0.35">
      <c r="B19" s="38" t="s">
        <v>62</v>
      </c>
      <c r="C19" s="69"/>
      <c r="D19" s="70"/>
      <c r="E19" s="71"/>
      <c r="F19" s="72"/>
      <c r="H19" s="34">
        <v>1</v>
      </c>
      <c r="I19" s="81"/>
      <c r="J19" s="81"/>
      <c r="K19" s="82"/>
      <c r="L19" s="63"/>
      <c r="M19" s="3">
        <f>IF(K13="",1,0)</f>
        <v>1</v>
      </c>
      <c r="N19" s="4" t="s">
        <v>31</v>
      </c>
    </row>
    <row r="20" spans="2:14" x14ac:dyDescent="0.35">
      <c r="B20" s="39" t="s">
        <v>60</v>
      </c>
      <c r="C20" s="47"/>
      <c r="D20" s="46"/>
      <c r="E20" s="46"/>
      <c r="F20" s="48"/>
      <c r="H20" s="64">
        <v>24</v>
      </c>
      <c r="I20" s="81"/>
      <c r="J20" s="81"/>
      <c r="K20" s="82"/>
      <c r="L20" s="14"/>
      <c r="M20" s="3">
        <f>IF(K12="",1,0)</f>
        <v>1</v>
      </c>
      <c r="N20" s="4" t="s">
        <v>32</v>
      </c>
    </row>
    <row r="21" spans="2:14" x14ac:dyDescent="0.35">
      <c r="B21" s="65" t="s">
        <v>70</v>
      </c>
      <c r="C21" s="69"/>
      <c r="D21" s="59"/>
      <c r="E21" s="59"/>
      <c r="F21" s="60"/>
      <c r="H21" s="34" t="e">
        <f>((C21*C$18*C$20)+(D21*D$18*D$20)+(E21*E$18*E$20)+(F21*F$18*F$20))/($H$18*$H$20)</f>
        <v>#DIV/0!</v>
      </c>
      <c r="I21" s="81"/>
      <c r="J21" s="81"/>
      <c r="K21" s="82"/>
      <c r="M21" s="3">
        <f>IF(C17="",1,0)</f>
        <v>0</v>
      </c>
      <c r="N21" s="4" t="s">
        <v>33</v>
      </c>
    </row>
    <row r="22" spans="2:14" s="15" customFormat="1" ht="14.5" customHeight="1" x14ac:dyDescent="0.35">
      <c r="B22" s="65" t="s">
        <v>71</v>
      </c>
      <c r="C22" s="69"/>
      <c r="D22" s="59"/>
      <c r="E22" s="59"/>
      <c r="F22" s="61"/>
      <c r="H22" s="34" t="e">
        <f>((C22*C$18*C$20)+(D22*D$18*D$20)+(E22*E$18*E$20)+(F22*F$18*F$20))/($H$18*$H$20)</f>
        <v>#DIV/0!</v>
      </c>
      <c r="I22" s="81"/>
      <c r="J22" s="81"/>
      <c r="K22" s="82"/>
      <c r="L22"/>
      <c r="M22" s="3">
        <f>IF(C18="",1,0)</f>
        <v>1</v>
      </c>
      <c r="N22" s="4" t="s">
        <v>34</v>
      </c>
    </row>
    <row r="23" spans="2:14" x14ac:dyDescent="0.35">
      <c r="B23" s="65" t="s">
        <v>72</v>
      </c>
      <c r="C23" s="73"/>
      <c r="D23" s="42" t="b">
        <f>IF(D18&gt;0,IF(D19&gt;20%,(D19-20%)*0.5,0))</f>
        <v>0</v>
      </c>
      <c r="E23" s="74"/>
      <c r="F23" s="75"/>
      <c r="H23" s="35" t="e">
        <f>H24/H18</f>
        <v>#DIV/0!</v>
      </c>
      <c r="I23" s="81"/>
      <c r="J23" s="81"/>
      <c r="K23" s="82"/>
      <c r="M23" s="3">
        <f>IF(C20="",1,0)</f>
        <v>1</v>
      </c>
      <c r="N23" s="4" t="s">
        <v>35</v>
      </c>
    </row>
    <row r="24" spans="2:14" ht="15" thickBot="1" x14ac:dyDescent="0.4">
      <c r="B24" s="38" t="s">
        <v>64</v>
      </c>
      <c r="C24" s="49">
        <f>IF(C18&gt;0,(C18*C19*C23),0)</f>
        <v>0</v>
      </c>
      <c r="D24" s="50">
        <f>IF(D18&gt;0,(D18*D19*D23),0)</f>
        <v>0</v>
      </c>
      <c r="E24" s="51">
        <f>IF(E18&gt;0,(E18*E19*E23),0)</f>
        <v>0</v>
      </c>
      <c r="F24" s="52">
        <f>IF(F18&gt;0,(F18*F19*F23),0)</f>
        <v>0</v>
      </c>
      <c r="H24" s="53">
        <f>SUM(C24:F24)</f>
        <v>0</v>
      </c>
      <c r="I24" s="83"/>
      <c r="J24" s="83"/>
      <c r="K24" s="84"/>
      <c r="M24" s="3">
        <f>IF(C21="",1,0)</f>
        <v>1</v>
      </c>
      <c r="N24" s="4" t="s">
        <v>36</v>
      </c>
    </row>
    <row r="25" spans="2:14" x14ac:dyDescent="0.35">
      <c r="B25" s="8"/>
      <c r="F25" s="26"/>
      <c r="H25" s="23"/>
      <c r="I25" s="24"/>
      <c r="J25" s="24"/>
      <c r="K25" s="27"/>
      <c r="M25" s="3">
        <f>IF(C23="",1,0)</f>
        <v>1</v>
      </c>
      <c r="N25" s="4" t="s">
        <v>37</v>
      </c>
    </row>
    <row r="26" spans="2:14" ht="20.5" customHeight="1" x14ac:dyDescent="0.35">
      <c r="B26" s="85" t="s">
        <v>77</v>
      </c>
      <c r="C26" s="86"/>
      <c r="D26" s="86"/>
      <c r="E26" s="86"/>
      <c r="F26" s="86"/>
      <c r="G26" s="86"/>
      <c r="H26" s="86"/>
      <c r="I26" s="86"/>
      <c r="J26" s="86"/>
      <c r="K26" s="87"/>
      <c r="L26" s="15"/>
      <c r="M26" s="3">
        <f>IF(C24="",1,0)</f>
        <v>0</v>
      </c>
      <c r="N26" s="4" t="s">
        <v>38</v>
      </c>
    </row>
    <row r="27" spans="2:14" x14ac:dyDescent="0.35">
      <c r="B27" s="8"/>
      <c r="C27" s="32"/>
      <c r="D27" s="33"/>
      <c r="E27" s="26"/>
      <c r="F27" s="26"/>
      <c r="H27" s="5"/>
      <c r="I27" s="26"/>
      <c r="J27" s="26"/>
      <c r="K27" s="26"/>
      <c r="M27" s="3">
        <f>IF(C26="",1,0)</f>
        <v>1</v>
      </c>
      <c r="N27" s="4" t="s">
        <v>39</v>
      </c>
    </row>
    <row r="28" spans="2:14" x14ac:dyDescent="0.35">
      <c r="H28" s="26"/>
      <c r="I28" s="16"/>
      <c r="J28" s="28"/>
      <c r="K28" s="26"/>
      <c r="M28" s="3">
        <f>IF(C27="",1,0)</f>
        <v>1</v>
      </c>
      <c r="N28" s="4" t="s">
        <v>40</v>
      </c>
    </row>
    <row r="29" spans="2:14" x14ac:dyDescent="0.35">
      <c r="H29" s="26"/>
      <c r="I29" s="17"/>
      <c r="J29" s="29"/>
      <c r="K29" s="27"/>
      <c r="M29" s="3">
        <f>IF(I17="",1,0)</f>
        <v>1</v>
      </c>
      <c r="N29" s="4" t="s">
        <v>41</v>
      </c>
    </row>
    <row r="30" spans="2:14" x14ac:dyDescent="0.35">
      <c r="H30" s="26"/>
      <c r="I30" s="16"/>
      <c r="J30" s="30"/>
      <c r="K30" s="31"/>
      <c r="M30" s="3">
        <f>IF(I18="",1,0)</f>
        <v>0</v>
      </c>
      <c r="N30" s="4" t="s">
        <v>42</v>
      </c>
    </row>
    <row r="31" spans="2:14" x14ac:dyDescent="0.35">
      <c r="M31" s="3">
        <f>IF(I19="",1,0)</f>
        <v>1</v>
      </c>
      <c r="N31" s="4" t="s">
        <v>43</v>
      </c>
    </row>
    <row r="32" spans="2:14" x14ac:dyDescent="0.35">
      <c r="M32" s="3">
        <f>IF(I20="",1,0)</f>
        <v>1</v>
      </c>
      <c r="N32" s="4" t="s">
        <v>44</v>
      </c>
    </row>
    <row r="33" spans="13:14" x14ac:dyDescent="0.35">
      <c r="M33" s="3">
        <f>IF(J17="",1,0)</f>
        <v>1</v>
      </c>
      <c r="N33" s="18" t="s">
        <v>45</v>
      </c>
    </row>
    <row r="34" spans="13:14" x14ac:dyDescent="0.35">
      <c r="M34" s="3">
        <f>IF(J18="",1,0)</f>
        <v>1</v>
      </c>
      <c r="N34" s="18" t="s">
        <v>46</v>
      </c>
    </row>
    <row r="35" spans="13:14" x14ac:dyDescent="0.35">
      <c r="M35" s="3">
        <f>IF(J19="",1,0)</f>
        <v>1</v>
      </c>
      <c r="N35" s="18" t="s">
        <v>47</v>
      </c>
    </row>
    <row r="36" spans="13:14" x14ac:dyDescent="0.35">
      <c r="M36" s="3">
        <f>IF(K17="",1,0)</f>
        <v>1</v>
      </c>
      <c r="N36" s="18" t="s">
        <v>48</v>
      </c>
    </row>
    <row r="37" spans="13:14" x14ac:dyDescent="0.35">
      <c r="M37" s="3">
        <f>IF(K18="",1,0)</f>
        <v>1</v>
      </c>
      <c r="N37" s="18" t="s">
        <v>49</v>
      </c>
    </row>
    <row r="38" spans="13:14" x14ac:dyDescent="0.35">
      <c r="M38" s="3">
        <f>IF(K19="",1,0)</f>
        <v>1</v>
      </c>
      <c r="N38" s="18" t="s">
        <v>50</v>
      </c>
    </row>
    <row r="39" spans="13:14" x14ac:dyDescent="0.35">
      <c r="M39" s="3">
        <f>IF(I23="",1,0)</f>
        <v>1</v>
      </c>
      <c r="N39" s="4" t="s">
        <v>51</v>
      </c>
    </row>
    <row r="40" spans="13:14" x14ac:dyDescent="0.35">
      <c r="M40" s="3">
        <f>IF(I24="",1,0)</f>
        <v>1</v>
      </c>
      <c r="N40" s="4" t="s">
        <v>52</v>
      </c>
    </row>
    <row r="41" spans="13:14" x14ac:dyDescent="0.35">
      <c r="M41" s="3">
        <f>IF(I25="",1,0)</f>
        <v>1</v>
      </c>
      <c r="N41" s="4" t="s">
        <v>53</v>
      </c>
    </row>
    <row r="42" spans="13:14" x14ac:dyDescent="0.35">
      <c r="M42" s="3">
        <f>IF(I26="",1,0)</f>
        <v>1</v>
      </c>
      <c r="N42" s="4" t="s">
        <v>54</v>
      </c>
    </row>
    <row r="43" spans="13:14" x14ac:dyDescent="0.35">
      <c r="M43" s="3">
        <f>IF(J23="",1,0)</f>
        <v>1</v>
      </c>
      <c r="N43" s="4" t="s">
        <v>55</v>
      </c>
    </row>
    <row r="44" spans="13:14" x14ac:dyDescent="0.35">
      <c r="M44" s="3">
        <f>IF(J24="",1,0)</f>
        <v>1</v>
      </c>
      <c r="N44" s="4" t="s">
        <v>56</v>
      </c>
    </row>
    <row r="45" spans="13:14" x14ac:dyDescent="0.35">
      <c r="M45" s="3">
        <f>IF(J25="",1,0)</f>
        <v>1</v>
      </c>
      <c r="N45" s="4" t="s">
        <v>57</v>
      </c>
    </row>
    <row r="46" spans="13:14" ht="15.5" x14ac:dyDescent="0.35">
      <c r="M46" s="3">
        <f>SUM(M5:M45)</f>
        <v>36</v>
      </c>
      <c r="N46" s="19" t="s">
        <v>58</v>
      </c>
    </row>
  </sheetData>
  <sheetProtection algorithmName="SHA-512" hashValue="0GarvSa90kPVFsV0G06pEho7zyFIYv5ttYZvo3ySWKGV1r2/EVp+JIhd/ZUVLs4/k3iPOH/8tjY08KqJ/655xA==" saltValue="W3flBcnr7Ak+VVgLiu3oMQ==" spinCount="100000" sheet="1" objects="1" scenarios="1"/>
  <mergeCells count="14">
    <mergeCell ref="I18:K24"/>
    <mergeCell ref="B26:K26"/>
    <mergeCell ref="C16:F16"/>
    <mergeCell ref="B2:K2"/>
    <mergeCell ref="C4:H4"/>
    <mergeCell ref="C6:E6"/>
    <mergeCell ref="I6:K6"/>
    <mergeCell ref="C7:D7"/>
    <mergeCell ref="I7:J7"/>
    <mergeCell ref="C8:F8"/>
    <mergeCell ref="C9:D9"/>
    <mergeCell ref="C11:F11"/>
    <mergeCell ref="C12:E12"/>
    <mergeCell ref="C13:D13"/>
  </mergeCells>
  <dataValidations count="1">
    <dataValidation type="list" allowBlank="1" showInputMessage="1" showErrorMessage="1" sqref="C27">
      <formula1>"standard,low-flow"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8" ma:contentTypeDescription="Create a new document." ma:contentTypeScope="" ma:versionID="527688faef4f6d4d9a6694adee4de574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fc3543d665fe7053c67ab16a6dd799f0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E9B67-4384-4368-ACB0-CAE1220664A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3c2b199b-ae0d-40d1-a25b-4aecafb99e9c"/>
    <ds:schemaRef ds:uri="3e924f42-02d1-4809-ad80-a81cfd50ee5d"/>
  </ds:schemaRefs>
</ds:datastoreItem>
</file>

<file path=customXml/itemProps2.xml><?xml version="1.0" encoding="utf-8"?>
<ds:datastoreItem xmlns:ds="http://schemas.openxmlformats.org/officeDocument/2006/customXml" ds:itemID="{595F849C-0164-4533-8F62-F1D2AF34A5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CA74B-ED2F-4C38-8C21-4FEBCE3A1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24f42-02d1-4809-ad80-a81cfd50ee5d"/>
    <ds:schemaRef ds:uri="3c2b199b-ae0d-40d1-a25b-4aecafb99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Project</vt:lpstr>
      <vt:lpstr>CFA</vt:lpstr>
      <vt:lpstr>Nbr</vt:lpstr>
      <vt:lpstr>Qfan</vt:lpstr>
      <vt:lpstr>Qinf</vt:lpstr>
      <vt:lpstr>Qtot</vt:lpstr>
    </vt:vector>
  </TitlesOfParts>
  <Company>FSEC/BR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PF</cp:lastModifiedBy>
  <cp:lastPrinted>2018-03-05T21:41:47Z</cp:lastPrinted>
  <dcterms:created xsi:type="dcterms:W3CDTF">2018-01-08T20:05:27Z</dcterms:created>
  <dcterms:modified xsi:type="dcterms:W3CDTF">2018-04-10T20:29:14Z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